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Users\ldasheva\Desktop\"/>
    </mc:Choice>
  </mc:AlternateContent>
  <xr:revisionPtr revIDLastSave="0" documentId="10_ncr:8100000_{CEC239A7-E304-483A-A41F-12FA04F2F957}" xr6:coauthVersionLast="32" xr6:coauthVersionMax="32" xr10:uidLastSave="{00000000-0000-0000-0000-000000000000}"/>
  <bookViews>
    <workbookView xWindow="0" yWindow="0" windowWidth="14370" windowHeight="9585" xr2:uid="{00000000-000D-0000-FFFF-FFFF00000000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  <c r="C21" i="1"/>
  <c r="B21" i="1"/>
  <c r="G17" i="1"/>
  <c r="F17" i="1"/>
  <c r="E17" i="1"/>
  <c r="D17" i="1"/>
  <c r="G16" i="1"/>
  <c r="F16" i="1"/>
  <c r="E16" i="1"/>
  <c r="D16" i="1"/>
  <c r="G14" i="1"/>
  <c r="G15" i="1"/>
  <c r="F14" i="1"/>
  <c r="F15" i="1"/>
  <c r="E14" i="1"/>
  <c r="E15" i="1"/>
  <c r="D14" i="1"/>
  <c r="D15" i="1"/>
  <c r="C12" i="1"/>
  <c r="B12" i="1"/>
  <c r="B26" i="1"/>
  <c r="B30" i="1"/>
  <c r="B39" i="1"/>
  <c r="B14" i="1"/>
  <c r="B15" i="1"/>
  <c r="B16" i="1"/>
  <c r="C26" i="1"/>
  <c r="C30" i="1"/>
  <c r="B49" i="1"/>
  <c r="B17" i="1"/>
  <c r="C39" i="1"/>
  <c r="C46" i="1"/>
  <c r="C17" i="1"/>
  <c r="C42" i="1"/>
  <c r="C14" i="1"/>
  <c r="C15" i="1"/>
  <c r="C16" i="1"/>
</calcChain>
</file>

<file path=xl/sharedStrings.xml><?xml version="1.0" encoding="utf-8"?>
<sst xmlns="http://schemas.openxmlformats.org/spreadsheetml/2006/main" count="47" uniqueCount="45">
  <si>
    <t>CONSOLIDATED STATEMENT OF FINANCIAL POSITION</t>
  </si>
  <si>
    <t>2011 BGN</t>
  </si>
  <si>
    <t>2012  BGN</t>
  </si>
  <si>
    <t>2013  BGN</t>
  </si>
  <si>
    <t>2014  BGN</t>
  </si>
  <si>
    <t>2015  BGN</t>
  </si>
  <si>
    <t>2016  BGN</t>
  </si>
  <si>
    <t>Revenue</t>
  </si>
  <si>
    <t>Other operating revenue/(loss), net</t>
  </si>
  <si>
    <t>Changes in inventories of finished goods and work in progress</t>
  </si>
  <si>
    <t>Material expense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</si>
  <si>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</si>
  <si>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</si>
  <si>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</si>
  <si>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</si>
  <si>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</si>
  <si>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Operating profit</t>
  </si>
  <si>
    <t xml:space="preserve">EBITDA </t>
  </si>
  <si>
    <t>EBITDA  / Sales revenues</t>
  </si>
  <si>
    <t>Operating profit / Sales revenues</t>
  </si>
  <si>
    <t>Net profit for the year / Sales revenues</t>
  </si>
  <si>
    <t>Financial income</t>
  </si>
  <si>
    <t>Financial expenses</t>
  </si>
  <si>
    <t>Financial income/(expenses) net</t>
  </si>
  <si>
    <t>Profit/(Loss) from net monetary position recalculated under hyper inflation</t>
  </si>
  <si>
    <t>Loss/(Gain) from associates</t>
  </si>
  <si>
    <t>Loss/(Gain) from sale of shares in daughter companies</t>
  </si>
  <si>
    <t>Profit before income tax</t>
  </si>
  <si>
    <t>Profit tax</t>
  </si>
  <si>
    <t>Net profit for the year</t>
  </si>
  <si>
    <t>Other comprehensive income:</t>
  </si>
  <si>
    <t>Net change in fair value of available-for-sale financial assets</t>
  </si>
  <si>
    <t>Net gain from revaluation of property, plant and equipment</t>
  </si>
  <si>
    <t>Exchange differences on translating foreign operations</t>
  </si>
  <si>
    <t>Other comprehensive income for the period net of tax</t>
    <phoneticPr fontId="0" type="noConversion"/>
  </si>
  <si>
    <t>TOTAL COMPREHENSIVE INCOME FOR THE PERIOD</t>
    <phoneticPr fontId="0" type="noConversion"/>
  </si>
  <si>
    <t>Net profit for the year attributable to:</t>
  </si>
  <si>
    <t>Equity holders of the parent</t>
  </si>
  <si>
    <t>Non-controlling interests</t>
  </si>
  <si>
    <t>Total comprehensive income for the year attributable to:</t>
  </si>
  <si>
    <t>Earnings per share</t>
  </si>
  <si>
    <t>Price per share</t>
  </si>
  <si>
    <t>Price per share/Earnings per share</t>
  </si>
  <si>
    <t>2017  BGN</t>
  </si>
  <si>
    <t>2018 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</si>
</sst>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OpalB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3" fillId="0" borderId="0" xfId="2" applyFont="1" applyFill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164" fontId="10" fillId="0" borderId="2" xfId="0" applyNumberFormat="1" applyFont="1" applyFill="1" applyBorder="1" applyAlignment="1">
      <alignment horizontal="right" vertical="top"/>
    </xf>
    <xf numFmtId="9" fontId="10" fillId="0" borderId="0" xfId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4" fontId="10" fillId="0" borderId="3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164" fontId="6" fillId="0" borderId="0" xfId="3" applyNumberFormat="1" applyFont="1" applyFill="1" applyBorder="1" applyAlignment="1">
      <alignment horizontal="center" vertical="top"/>
    </xf>
    <xf numFmtId="164" fontId="10" fillId="0" borderId="4" xfId="0" applyNumberFormat="1" applyFont="1" applyFill="1" applyBorder="1" applyAlignment="1">
      <alignment horizontal="right" vertical="top"/>
    </xf>
    <xf numFmtId="164" fontId="12" fillId="0" borderId="0" xfId="4" applyNumberFormat="1" applyFont="1" applyFill="1" applyBorder="1" applyAlignment="1">
      <alignment horizontal="right" vertical="top"/>
    </xf>
    <xf numFmtId="164" fontId="6" fillId="0" borderId="0" xfId="5" applyNumberFormat="1" applyFont="1" applyFill="1" applyBorder="1" applyAlignment="1">
      <alignment horizontal="right" vertical="top"/>
    </xf>
    <xf numFmtId="164" fontId="6" fillId="0" borderId="0" xfId="5" applyNumberFormat="1" applyFont="1" applyFill="1" applyBorder="1" applyAlignment="1">
      <alignment horizontal="center" vertical="top"/>
    </xf>
    <xf numFmtId="164" fontId="6" fillId="0" borderId="0" xfId="3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6" fillId="0" borderId="0" xfId="5" applyFont="1" applyFill="1" applyBorder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166" fontId="14" fillId="0" borderId="0" xfId="0" applyNumberFormat="1" applyFont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2" fontId="15" fillId="0" borderId="3" xfId="0" applyNumberFormat="1" applyFont="1" applyBorder="1" applyAlignment="1">
      <alignment horizontal="right" vertical="top"/>
    </xf>
    <xf numFmtId="2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164" fontId="10" fillId="0" borderId="1" xfId="3" applyNumberFormat="1" applyFont="1" applyFill="1" applyBorder="1" applyAlignment="1">
      <alignment horizontal="right" vertical="top"/>
    </xf>
    <xf numFmtId="3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3" fontId="15" fillId="0" borderId="2" xfId="0" applyNumberFormat="1" applyFont="1" applyBorder="1" applyAlignment="1">
      <alignment vertical="top"/>
    </xf>
    <xf numFmtId="0" fontId="15" fillId="0" borderId="2" xfId="0" applyFont="1" applyBorder="1" applyAlignment="1">
      <alignment vertical="top"/>
    </xf>
    <xf numFmtId="9" fontId="15" fillId="0" borderId="0" xfId="0" applyNumberFormat="1" applyFont="1" applyAlignment="1">
      <alignment vertical="top"/>
    </xf>
    <xf numFmtId="9" fontId="15" fillId="0" borderId="0" xfId="1" applyFont="1" applyAlignment="1">
      <alignment vertical="top"/>
    </xf>
    <xf numFmtId="164" fontId="6" fillId="0" borderId="2" xfId="3" applyNumberFormat="1" applyFont="1" applyFill="1" applyBorder="1" applyAlignment="1">
      <alignment horizontal="right" vertical="top"/>
    </xf>
    <xf numFmtId="3" fontId="14" fillId="0" borderId="2" xfId="0" applyNumberFormat="1" applyFont="1" applyBorder="1" applyAlignment="1">
      <alignment vertical="top"/>
    </xf>
    <xf numFmtId="0" fontId="14" fillId="0" borderId="2" xfId="0" applyFont="1" applyBorder="1" applyAlignment="1">
      <alignment vertical="top"/>
    </xf>
    <xf numFmtId="3" fontId="15" fillId="0" borderId="3" xfId="0" applyNumberFormat="1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164" fontId="10" fillId="0" borderId="4" xfId="3" applyNumberFormat="1" applyFont="1" applyFill="1" applyBorder="1" applyAlignment="1">
      <alignment horizontal="right" vertical="top"/>
    </xf>
    <xf numFmtId="3" fontId="15" fillId="0" borderId="4" xfId="0" applyNumberFormat="1" applyFont="1" applyBorder="1" applyAlignment="1">
      <alignment vertical="top"/>
    </xf>
    <xf numFmtId="2" fontId="14" fillId="0" borderId="0" xfId="0" applyNumberFormat="1" applyFont="1" applyAlignment="1">
      <alignment vertical="top"/>
    </xf>
    <xf numFmtId="2" fontId="15" fillId="0" borderId="3" xfId="0" applyNumberFormat="1" applyFont="1" applyBorder="1" applyAlignment="1">
      <alignment vertical="top"/>
    </xf>
  </cellXfs>
  <cellStyles count="6">
    <cellStyle name="Comma 2" xfId="4" xr:uid="{00000000-0005-0000-0000-000000000000}"/>
    <cellStyle name="Normal" xfId="0" builtinId="0"/>
    <cellStyle name="Normal 5" xfId="3" xr:uid="{00000000-0005-0000-0000-000002000000}"/>
    <cellStyle name="Normal_FS'05-Neochim group-raboten_Final2" xfId="5" xr:uid="{00000000-0005-0000-0000-000003000000}"/>
    <cellStyle name="Normal_P&amp;L_IS_by type" xfId="2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I3" sqref="I3:I51"/>
    </sheetView>
  </sheetViews>
  <sheetFormatPr defaultColWidth="9" defaultRowHeight="15"/>
  <cols>
    <col min="1" max="1" width="24.85546875" style="3" customWidth="1"/>
    <col min="2" max="2" width="13.140625" style="3" customWidth="1"/>
    <col min="3" max="3" width="10" style="3" customWidth="1"/>
    <col min="4" max="4" width="10.85546875" style="3" customWidth="1"/>
    <col min="5" max="5" width="10.28515625" style="3" customWidth="1"/>
    <col min="6" max="6" width="10.140625" style="3" customWidth="1"/>
    <col min="7" max="7" width="10.42578125" style="3" customWidth="1"/>
    <col min="8" max="9" width="10.140625" style="3" customWidth="1"/>
    <col min="10" max="16384" width="9" style="3"/>
  </cols>
  <sheetData>
    <row r="1" spans="1:9">
      <c r="A1" s="4" t="s">
        <v>0</v>
      </c>
      <c r="B1" s="5"/>
      <c r="C1" s="5"/>
      <c r="D1" s="5"/>
    </row>
    <row r="2" spans="1:9" ht="25.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43</v>
      </c>
      <c r="I2" s="2" t="s">
        <v>44</v>
      </c>
    </row>
    <row r="3" spans="1:9">
      <c r="A3" s="6" t="s">
        <v>7</v>
      </c>
      <c r="B3" s="7">
        <v>164801</v>
      </c>
      <c r="C3" s="7">
        <v>173167</v>
      </c>
      <c r="D3" s="7">
        <v>187608</v>
      </c>
      <c r="E3" s="33">
        <v>213634</v>
      </c>
      <c r="F3" s="33">
        <v>221611</v>
      </c>
      <c r="G3" s="33">
        <v>215812</v>
      </c>
      <c r="H3" s="41">
        <v>239728</v>
      </c>
      <c r="I3" s="42">
        <v>292863</v>
      </c>
    </row>
    <row r="4" spans="1:9" ht="30">
      <c r="A4" s="8" t="s">
        <v>8</v>
      </c>
      <c r="B4" s="7">
        <v>364</v>
      </c>
      <c r="C4" s="7">
        <v>787</v>
      </c>
      <c r="D4" s="7">
        <v>2361</v>
      </c>
      <c r="E4" s="33">
        <v>3123</v>
      </c>
      <c r="F4" s="33">
        <v>2214</v>
      </c>
      <c r="G4" s="33">
        <v>-345</v>
      </c>
      <c r="H4" s="41">
        <v>1964</v>
      </c>
      <c r="I4" s="42">
        <v>2102</v>
      </c>
    </row>
    <row r="5" spans="1:9" ht="45">
      <c r="A5" s="9" t="s">
        <v>9</v>
      </c>
      <c r="B5" s="7">
        <v>-785</v>
      </c>
      <c r="C5" s="7">
        <v>1609</v>
      </c>
      <c r="D5" s="7">
        <v>-484</v>
      </c>
      <c r="E5" s="28">
        <v>-311</v>
      </c>
      <c r="F5" s="28">
        <v>3070</v>
      </c>
      <c r="G5" s="28">
        <v>6694</v>
      </c>
      <c r="H5" s="41">
        <v>3877</v>
      </c>
      <c r="I5" s="42">
        <v>10228</v>
      </c>
    </row>
    <row r="6" spans="1:9">
      <c r="A6" s="6" t="s">
        <v>10</v>
      </c>
      <c r="B6" s="7">
        <v>-21314</v>
      </c>
      <c r="C6" s="7">
        <v>-25166</v>
      </c>
      <c r="D6" s="7">
        <v>-21484</v>
      </c>
      <c r="E6" s="33">
        <v>-23728</v>
      </c>
      <c r="F6" s="33">
        <v>-20871</v>
      </c>
      <c r="G6" s="33">
        <v>-23342</v>
      </c>
      <c r="H6" s="41">
        <v>-24999</v>
      </c>
      <c r="I6" s="42">
        <v>24033</v>
      </c>
    </row>
    <row r="7" spans="1:9">
      <c r="A7" s="10" t="s">
        <v>11</v>
      </c>
      <c r="B7" s="7">
        <v>-12601</v>
      </c>
      <c r="C7" s="7">
        <v>-13235</v>
      </c>
      <c r="D7" s="7">
        <v>-14219</v>
      </c>
      <c r="E7" s="33">
        <v>-18119</v>
      </c>
      <c r="F7" s="33">
        <v>-15725</v>
      </c>
      <c r="G7" s="33">
        <v>-12443</v>
      </c>
      <c r="H7" s="41">
        <v>-13710</v>
      </c>
      <c r="I7" s="42">
        <v>16870</v>
      </c>
    </row>
    <row r="8" spans="1:9">
      <c r="A8" s="11" t="s">
        <v>12</v>
      </c>
      <c r="B8" s="7">
        <v>-15236</v>
      </c>
      <c r="C8" s="7">
        <v>-16310</v>
      </c>
      <c r="D8" s="7">
        <v>-17276</v>
      </c>
      <c r="E8" s="33">
        <v>-19210</v>
      </c>
      <c r="F8" s="33">
        <v>-20041</v>
      </c>
      <c r="G8" s="33">
        <v>-20915</v>
      </c>
      <c r="H8" s="41">
        <v>-22737</v>
      </c>
      <c r="I8" s="42">
        <v>27373</v>
      </c>
    </row>
    <row r="9" spans="1:9">
      <c r="A9" s="6" t="s">
        <v>13</v>
      </c>
      <c r="B9" s="7">
        <v>-4230</v>
      </c>
      <c r="C9" s="7">
        <v>-4585</v>
      </c>
      <c r="D9" s="7">
        <v>-5410</v>
      </c>
      <c r="E9" s="33">
        <v>-7593</v>
      </c>
      <c r="F9" s="33">
        <v>-6606</v>
      </c>
      <c r="G9" s="33">
        <v>-6800</v>
      </c>
      <c r="H9" s="41">
        <v>-7234</v>
      </c>
      <c r="I9" s="42">
        <v>8219</v>
      </c>
    </row>
    <row r="10" spans="1:9">
      <c r="A10" s="12" t="s">
        <v>14</v>
      </c>
      <c r="B10" s="7">
        <v>-95792</v>
      </c>
      <c r="C10" s="7">
        <v>-97595</v>
      </c>
      <c r="D10" s="7">
        <v>-105935</v>
      </c>
      <c r="E10" s="33">
        <v>-125712</v>
      </c>
      <c r="F10" s="33">
        <v>-144489</v>
      </c>
      <c r="G10" s="33">
        <v>-141564</v>
      </c>
      <c r="H10" s="41">
        <v>-153985</v>
      </c>
      <c r="I10" s="42">
        <v>210149</v>
      </c>
    </row>
    <row r="11" spans="1:9">
      <c r="A11" s="10" t="s">
        <v>15</v>
      </c>
      <c r="B11" s="7">
        <v>-1947</v>
      </c>
      <c r="C11" s="7">
        <v>-1764</v>
      </c>
      <c r="D11" s="7">
        <v>-3433</v>
      </c>
      <c r="E11" s="33">
        <v>-957</v>
      </c>
      <c r="F11" s="33">
        <v>-1528</v>
      </c>
      <c r="G11" s="33">
        <v>-1660</v>
      </c>
      <c r="H11" s="41">
        <v>-1438</v>
      </c>
      <c r="I11" s="42">
        <v>1756</v>
      </c>
    </row>
    <row r="12" spans="1:9">
      <c r="A12" s="13" t="s">
        <v>16</v>
      </c>
      <c r="B12" s="14">
        <f>SUM(B3:B11)</f>
        <v>13260</v>
      </c>
      <c r="C12" s="14">
        <f>SUM(C3:C11)</f>
        <v>16908</v>
      </c>
      <c r="D12" s="14">
        <v>21728</v>
      </c>
      <c r="E12" s="43">
        <v>21127</v>
      </c>
      <c r="F12" s="43">
        <v>17635</v>
      </c>
      <c r="G12" s="43">
        <v>15437</v>
      </c>
      <c r="H12" s="44">
        <v>21466</v>
      </c>
      <c r="I12" s="45">
        <v>16793</v>
      </c>
    </row>
    <row r="13" spans="1:9">
      <c r="A13" s="15"/>
      <c r="B13" s="16"/>
      <c r="C13" s="16"/>
      <c r="D13" s="16"/>
      <c r="E13" s="42"/>
      <c r="F13" s="42"/>
      <c r="G13" s="42"/>
      <c r="H13" s="41"/>
      <c r="I13" s="42"/>
    </row>
    <row r="14" spans="1:9">
      <c r="A14" s="17" t="s">
        <v>17</v>
      </c>
      <c r="B14" s="18">
        <f t="shared" ref="B14:G14" si="0">B12-B9</f>
        <v>17490</v>
      </c>
      <c r="C14" s="18">
        <f t="shared" si="0"/>
        <v>21493</v>
      </c>
      <c r="D14" s="18">
        <f t="shared" si="0"/>
        <v>27138</v>
      </c>
      <c r="E14" s="18">
        <f t="shared" si="0"/>
        <v>28720</v>
      </c>
      <c r="F14" s="18">
        <f t="shared" si="0"/>
        <v>24241</v>
      </c>
      <c r="G14" s="18">
        <f t="shared" si="0"/>
        <v>22237</v>
      </c>
      <c r="H14" s="46">
        <v>28700</v>
      </c>
      <c r="I14" s="47">
        <v>250112</v>
      </c>
    </row>
    <row r="15" spans="1:9">
      <c r="A15" s="17" t="s">
        <v>18</v>
      </c>
      <c r="B15" s="19">
        <f t="shared" ref="B15:G15" si="1">B14/B3</f>
        <v>0.10612799679613595</v>
      </c>
      <c r="C15" s="19">
        <f t="shared" si="1"/>
        <v>0.12411718168011227</v>
      </c>
      <c r="D15" s="19">
        <f t="shared" si="1"/>
        <v>0.14465268005628759</v>
      </c>
      <c r="E15" s="19">
        <f t="shared" si="1"/>
        <v>0.13443552992501193</v>
      </c>
      <c r="F15" s="19">
        <f t="shared" si="1"/>
        <v>0.10938536444490571</v>
      </c>
      <c r="G15" s="19">
        <f t="shared" si="1"/>
        <v>0.10303875595425649</v>
      </c>
      <c r="H15" s="48">
        <v>0.12</v>
      </c>
      <c r="I15" s="49">
        <v>8.5000000000000006E-2</v>
      </c>
    </row>
    <row r="16" spans="1:9">
      <c r="A16" s="17" t="s">
        <v>19</v>
      </c>
      <c r="B16" s="19">
        <f t="shared" ref="B16:G16" si="2">B12/B3</f>
        <v>8.0460676816281454E-2</v>
      </c>
      <c r="C16" s="19">
        <f t="shared" si="2"/>
        <v>9.7639850548892113E-2</v>
      </c>
      <c r="D16" s="19">
        <f t="shared" si="2"/>
        <v>0.11581595667562151</v>
      </c>
      <c r="E16" s="19">
        <f t="shared" si="2"/>
        <v>9.8893434565659022E-2</v>
      </c>
      <c r="F16" s="19">
        <f t="shared" si="2"/>
        <v>7.9576374818939491E-2</v>
      </c>
      <c r="G16" s="19">
        <f t="shared" si="2"/>
        <v>7.1529850054677213E-2</v>
      </c>
      <c r="H16" s="48">
        <v>0.12</v>
      </c>
      <c r="I16" s="49">
        <v>5.7000000000000002E-2</v>
      </c>
    </row>
    <row r="17" spans="1:9">
      <c r="A17" s="17" t="s">
        <v>20</v>
      </c>
      <c r="B17" s="19">
        <f t="shared" ref="B17:G17" si="3">B30/B3</f>
        <v>6.5891590463650104E-2</v>
      </c>
      <c r="C17" s="19">
        <f t="shared" si="3"/>
        <v>7.0024889268740578E-2</v>
      </c>
      <c r="D17" s="19">
        <f t="shared" si="3"/>
        <v>9.9196196324250571E-2</v>
      </c>
      <c r="E17" s="19">
        <f t="shared" si="3"/>
        <v>6.0528754786223167E-2</v>
      </c>
      <c r="F17" s="19">
        <f t="shared" si="3"/>
        <v>4.608976991214335E-2</v>
      </c>
      <c r="G17" s="19">
        <f t="shared" si="3"/>
        <v>4.8023279521064631E-2</v>
      </c>
      <c r="H17" s="48">
        <v>0.08</v>
      </c>
      <c r="I17" s="49">
        <v>4.7E-2</v>
      </c>
    </row>
    <row r="18" spans="1:9">
      <c r="A18" s="1"/>
      <c r="B18" s="7"/>
      <c r="C18" s="7"/>
      <c r="D18" s="7"/>
      <c r="E18" s="42"/>
      <c r="F18" s="42"/>
      <c r="G18" s="42"/>
      <c r="H18" s="42"/>
      <c r="I18" s="42"/>
    </row>
    <row r="19" spans="1:9">
      <c r="A19" s="1" t="s">
        <v>21</v>
      </c>
      <c r="B19" s="7">
        <v>1512</v>
      </c>
      <c r="C19" s="7">
        <v>1185</v>
      </c>
      <c r="D19" s="7">
        <v>1858</v>
      </c>
      <c r="E19" s="33">
        <v>1123</v>
      </c>
      <c r="F19" s="33">
        <v>1515</v>
      </c>
      <c r="G19" s="33">
        <v>1302</v>
      </c>
      <c r="H19" s="41">
        <v>1205</v>
      </c>
      <c r="I19" s="42">
        <v>809</v>
      </c>
    </row>
    <row r="20" spans="1:9">
      <c r="A20" s="1" t="s">
        <v>22</v>
      </c>
      <c r="B20" s="7">
        <v>-2441</v>
      </c>
      <c r="C20" s="7">
        <v>-1997</v>
      </c>
      <c r="D20" s="7">
        <v>-2051</v>
      </c>
      <c r="E20" s="33">
        <v>-7057</v>
      </c>
      <c r="F20" s="33">
        <v>-6386</v>
      </c>
      <c r="G20" s="33">
        <v>-3941</v>
      </c>
      <c r="H20" s="41">
        <v>-2430</v>
      </c>
      <c r="I20" s="42">
        <v>2120</v>
      </c>
    </row>
    <row r="21" spans="1:9" ht="28.5">
      <c r="A21" s="20" t="s">
        <v>23</v>
      </c>
      <c r="B21" s="14">
        <f>SUM(B19:B20)</f>
        <v>-929</v>
      </c>
      <c r="C21" s="14">
        <f>SUM(C19:C20)</f>
        <v>-812</v>
      </c>
      <c r="D21" s="14">
        <v>-193</v>
      </c>
      <c r="E21" s="43">
        <v>-5934</v>
      </c>
      <c r="F21" s="43">
        <v>-4871</v>
      </c>
      <c r="G21" s="43">
        <v>-2639</v>
      </c>
      <c r="H21" s="44">
        <v>-1225</v>
      </c>
      <c r="I21" s="45">
        <v>-1311</v>
      </c>
    </row>
    <row r="22" spans="1:9">
      <c r="A22" s="20"/>
      <c r="B22" s="16"/>
      <c r="C22" s="16"/>
      <c r="D22" s="16"/>
      <c r="E22" s="42"/>
      <c r="F22" s="42"/>
      <c r="G22" s="42"/>
      <c r="H22" s="42"/>
      <c r="I22" s="42"/>
    </row>
    <row r="23" spans="1:9">
      <c r="A23" s="21" t="s">
        <v>24</v>
      </c>
      <c r="B23" s="7">
        <v>0</v>
      </c>
      <c r="C23" s="7">
        <v>-2223</v>
      </c>
      <c r="D23" s="7">
        <v>-378</v>
      </c>
      <c r="E23" s="7">
        <v>0</v>
      </c>
      <c r="F23" s="7">
        <v>0</v>
      </c>
      <c r="G23" s="7">
        <v>0</v>
      </c>
      <c r="H23" s="42">
        <v>0</v>
      </c>
      <c r="I23" s="42">
        <v>0</v>
      </c>
    </row>
    <row r="24" spans="1:9" ht="30">
      <c r="A24" s="1" t="s">
        <v>25</v>
      </c>
      <c r="B24" s="7">
        <v>0</v>
      </c>
      <c r="C24" s="7">
        <v>0</v>
      </c>
      <c r="D24" s="7">
        <v>4</v>
      </c>
      <c r="E24" s="7">
        <v>-131</v>
      </c>
      <c r="F24" s="33">
        <v>-58</v>
      </c>
      <c r="G24" s="33">
        <v>-509</v>
      </c>
      <c r="H24" s="42">
        <v>337</v>
      </c>
      <c r="I24" s="42">
        <v>-17</v>
      </c>
    </row>
    <row r="25" spans="1:9">
      <c r="A25" s="12" t="s">
        <v>26</v>
      </c>
      <c r="B25" s="7"/>
      <c r="C25" s="7"/>
      <c r="D25" s="7">
        <v>123</v>
      </c>
      <c r="E25" s="7">
        <v>0</v>
      </c>
      <c r="F25" s="7">
        <v>0</v>
      </c>
      <c r="G25" s="7">
        <v>0</v>
      </c>
      <c r="H25" s="42">
        <v>0</v>
      </c>
      <c r="I25" s="42">
        <v>0</v>
      </c>
    </row>
    <row r="26" spans="1:9">
      <c r="A26" s="13" t="s">
        <v>27</v>
      </c>
      <c r="B26" s="14">
        <f>B12+B21+B23</f>
        <v>12331</v>
      </c>
      <c r="C26" s="14">
        <f>C12+C21+C23</f>
        <v>13873</v>
      </c>
      <c r="D26" s="14">
        <v>21284</v>
      </c>
      <c r="E26" s="43">
        <v>15062</v>
      </c>
      <c r="F26" s="43">
        <v>12706</v>
      </c>
      <c r="G26" s="43">
        <v>12289</v>
      </c>
      <c r="H26" s="44">
        <v>20578</v>
      </c>
      <c r="I26" s="45">
        <v>15465</v>
      </c>
    </row>
    <row r="27" spans="1:9">
      <c r="A27" s="15"/>
      <c r="B27" s="16"/>
      <c r="C27" s="16"/>
      <c r="D27" s="16"/>
      <c r="E27" s="16"/>
      <c r="F27" s="16"/>
      <c r="G27" s="16"/>
      <c r="H27" s="42"/>
      <c r="I27" s="42"/>
    </row>
    <row r="28" spans="1:9">
      <c r="A28" s="22" t="s">
        <v>28</v>
      </c>
      <c r="B28" s="23">
        <v>-1472</v>
      </c>
      <c r="C28" s="23">
        <v>-1747</v>
      </c>
      <c r="D28" s="23">
        <v>-2674</v>
      </c>
      <c r="E28" s="50">
        <v>-2131</v>
      </c>
      <c r="F28" s="50">
        <v>-2492</v>
      </c>
      <c r="G28" s="23">
        <v>-1925</v>
      </c>
      <c r="H28" s="51">
        <v>-2394</v>
      </c>
      <c r="I28" s="52">
        <v>-1811</v>
      </c>
    </row>
    <row r="29" spans="1:9">
      <c r="A29" s="15"/>
      <c r="B29" s="16"/>
      <c r="C29" s="16"/>
      <c r="D29" s="16"/>
      <c r="E29" s="16"/>
      <c r="F29" s="16"/>
      <c r="G29" s="16"/>
      <c r="H29" s="42"/>
      <c r="I29" s="42"/>
    </row>
    <row r="30" spans="1:9" ht="15.75" thickBot="1">
      <c r="A30" s="24" t="s">
        <v>29</v>
      </c>
      <c r="B30" s="25">
        <f>SUM(B26:B29)</f>
        <v>10859</v>
      </c>
      <c r="C30" s="25">
        <f>SUM(C26:C29)</f>
        <v>12126</v>
      </c>
      <c r="D30" s="25">
        <v>18610</v>
      </c>
      <c r="E30" s="25">
        <v>12931</v>
      </c>
      <c r="F30" s="25">
        <v>10214</v>
      </c>
      <c r="G30" s="25">
        <v>10364</v>
      </c>
      <c r="H30" s="53">
        <v>18184</v>
      </c>
      <c r="I30" s="54">
        <v>13654</v>
      </c>
    </row>
    <row r="31" spans="1:9" ht="15.75" thickTop="1">
      <c r="A31" s="15"/>
      <c r="B31" s="16"/>
      <c r="C31" s="16"/>
      <c r="D31" s="16"/>
      <c r="E31" s="16"/>
      <c r="F31" s="16"/>
      <c r="G31" s="16"/>
      <c r="H31" s="42"/>
      <c r="I31" s="42"/>
    </row>
    <row r="32" spans="1:9">
      <c r="A32" s="26" t="s">
        <v>30</v>
      </c>
      <c r="B32" s="16"/>
      <c r="C32" s="16"/>
      <c r="D32" s="16"/>
      <c r="E32" s="16"/>
      <c r="F32" s="16"/>
      <c r="G32" s="16"/>
      <c r="H32" s="42"/>
      <c r="I32" s="42"/>
    </row>
    <row r="33" spans="1:9" ht="45">
      <c r="A33" s="27" t="s">
        <v>31</v>
      </c>
      <c r="B33" s="7">
        <v>33</v>
      </c>
      <c r="C33" s="7">
        <v>0</v>
      </c>
      <c r="D33" s="7">
        <v>64</v>
      </c>
      <c r="E33" s="7">
        <v>153</v>
      </c>
      <c r="F33" s="28">
        <v>39</v>
      </c>
      <c r="G33" s="28">
        <v>6</v>
      </c>
      <c r="H33" s="42">
        <v>3</v>
      </c>
      <c r="I33" s="42">
        <v>21</v>
      </c>
    </row>
    <row r="34" spans="1:9" ht="45">
      <c r="A34" s="27" t="s">
        <v>32</v>
      </c>
      <c r="B34" s="7">
        <v>0</v>
      </c>
      <c r="C34" s="7">
        <v>0</v>
      </c>
      <c r="D34" s="7">
        <v>4</v>
      </c>
      <c r="E34" s="7">
        <v>0</v>
      </c>
      <c r="F34" s="7">
        <v>0</v>
      </c>
      <c r="G34" s="7">
        <v>0</v>
      </c>
      <c r="H34" s="42">
        <v>0</v>
      </c>
      <c r="I34" s="42">
        <v>0</v>
      </c>
    </row>
    <row r="35" spans="1:9" ht="45">
      <c r="A35" s="27" t="s">
        <v>33</v>
      </c>
      <c r="B35" s="23">
        <v>96</v>
      </c>
      <c r="C35" s="23">
        <v>458</v>
      </c>
      <c r="D35" s="23">
        <v>598</v>
      </c>
      <c r="E35" s="23">
        <v>-1499</v>
      </c>
      <c r="F35" s="23">
        <v>2586</v>
      </c>
      <c r="G35" s="23">
        <v>-592</v>
      </c>
      <c r="H35" s="52">
        <v>154</v>
      </c>
      <c r="I35" s="52">
        <v>-182</v>
      </c>
    </row>
    <row r="36" spans="1:9">
      <c r="A36" s="15"/>
      <c r="B36" s="16"/>
      <c r="C36" s="16"/>
      <c r="D36" s="16"/>
      <c r="E36" s="16"/>
      <c r="F36" s="16"/>
      <c r="G36" s="16"/>
      <c r="H36" s="42"/>
      <c r="I36" s="42"/>
    </row>
    <row r="37" spans="1:9" ht="43.5" thickBot="1">
      <c r="A37" s="20" t="s">
        <v>34</v>
      </c>
      <c r="B37" s="29">
        <f>SUM(B33:B36)</f>
        <v>129</v>
      </c>
      <c r="C37" s="29">
        <f>SUM(C33:C36)</f>
        <v>458</v>
      </c>
      <c r="D37" s="29">
        <v>666</v>
      </c>
      <c r="E37" s="29">
        <v>-1346</v>
      </c>
      <c r="F37" s="29">
        <v>2611</v>
      </c>
      <c r="G37" s="29">
        <v>-586</v>
      </c>
      <c r="H37" s="55">
        <v>157</v>
      </c>
      <c r="I37" s="56">
        <v>-161</v>
      </c>
    </row>
    <row r="38" spans="1:9" ht="15.75" thickTop="1">
      <c r="A38" s="15"/>
      <c r="B38" s="16"/>
      <c r="C38" s="16"/>
      <c r="D38" s="16"/>
      <c r="E38" s="16"/>
      <c r="F38" s="16"/>
      <c r="G38" s="16"/>
      <c r="H38" s="42"/>
      <c r="I38" s="42"/>
    </row>
    <row r="39" spans="1:9" ht="57.75" thickBot="1">
      <c r="A39" s="20" t="s">
        <v>35</v>
      </c>
      <c r="B39" s="29">
        <f>B37+B30</f>
        <v>10988</v>
      </c>
      <c r="C39" s="29">
        <f>C37+C30</f>
        <v>12584</v>
      </c>
      <c r="D39" s="29">
        <v>19276</v>
      </c>
      <c r="E39" s="29">
        <v>11585</v>
      </c>
      <c r="F39" s="57">
        <v>12825</v>
      </c>
      <c r="G39" s="57">
        <v>9778</v>
      </c>
      <c r="H39" s="58">
        <v>18341</v>
      </c>
      <c r="I39" s="55">
        <v>13654</v>
      </c>
    </row>
    <row r="40" spans="1:9" ht="15.75" thickTop="1">
      <c r="A40" s="15"/>
      <c r="B40" s="16"/>
      <c r="C40" s="16"/>
      <c r="D40" s="16"/>
      <c r="E40" s="16"/>
      <c r="F40" s="16"/>
      <c r="G40" s="16"/>
      <c r="H40" s="42"/>
      <c r="I40" s="42"/>
    </row>
    <row r="41" spans="1:9">
      <c r="A41" s="13" t="s">
        <v>36</v>
      </c>
      <c r="B41" s="30"/>
      <c r="C41" s="30"/>
      <c r="D41" s="30"/>
      <c r="E41" s="30"/>
      <c r="F41" s="30"/>
      <c r="G41" s="30"/>
      <c r="H41" s="42"/>
      <c r="I41" s="42"/>
    </row>
    <row r="42" spans="1:9">
      <c r="A42" s="11" t="s">
        <v>37</v>
      </c>
      <c r="B42" s="31">
        <v>10617</v>
      </c>
      <c r="C42" s="31">
        <f>C30-C43</f>
        <v>11333</v>
      </c>
      <c r="D42" s="31">
        <v>17680</v>
      </c>
      <c r="E42" s="31">
        <v>12568</v>
      </c>
      <c r="F42" s="32">
        <v>9241</v>
      </c>
      <c r="G42" s="32">
        <v>10442</v>
      </c>
      <c r="H42" s="41">
        <v>17002</v>
      </c>
      <c r="I42" s="42">
        <v>12304</v>
      </c>
    </row>
    <row r="43" spans="1:9">
      <c r="A43" s="11" t="s">
        <v>38</v>
      </c>
      <c r="B43" s="7">
        <v>242</v>
      </c>
      <c r="C43" s="7">
        <v>793</v>
      </c>
      <c r="D43" s="7">
        <v>930</v>
      </c>
      <c r="E43" s="7">
        <v>363</v>
      </c>
      <c r="F43" s="33">
        <v>973</v>
      </c>
      <c r="G43" s="33">
        <v>-78</v>
      </c>
      <c r="H43" s="41">
        <v>1182</v>
      </c>
      <c r="I43" s="42">
        <v>1350</v>
      </c>
    </row>
    <row r="44" spans="1:9">
      <c r="A44" s="34"/>
      <c r="B44" s="30"/>
      <c r="C44" s="30"/>
      <c r="D44" s="30"/>
      <c r="E44" s="30"/>
      <c r="F44" s="30"/>
      <c r="G44" s="30"/>
      <c r="H44" s="42"/>
      <c r="I44" s="42"/>
    </row>
    <row r="45" spans="1:9">
      <c r="A45" s="26" t="s">
        <v>39</v>
      </c>
      <c r="B45" s="30"/>
      <c r="C45" s="30"/>
      <c r="D45" s="30"/>
      <c r="E45" s="30"/>
      <c r="F45" s="30"/>
      <c r="G45" s="30"/>
      <c r="H45" s="42"/>
      <c r="I45" s="42"/>
    </row>
    <row r="46" spans="1:9">
      <c r="A46" s="11" t="s">
        <v>37</v>
      </c>
      <c r="B46" s="31">
        <v>10656</v>
      </c>
      <c r="C46" s="31">
        <f>C39-C47</f>
        <v>11229</v>
      </c>
      <c r="D46" s="31">
        <v>18197</v>
      </c>
      <c r="E46" s="31">
        <v>11410</v>
      </c>
      <c r="F46" s="32">
        <v>12111</v>
      </c>
      <c r="G46" s="32">
        <v>10283</v>
      </c>
      <c r="H46" s="41">
        <v>17018</v>
      </c>
      <c r="I46" s="42">
        <v>12402</v>
      </c>
    </row>
    <row r="47" spans="1:9">
      <c r="A47" s="11" t="s">
        <v>38</v>
      </c>
      <c r="B47" s="7">
        <v>332</v>
      </c>
      <c r="C47" s="7">
        <v>1355</v>
      </c>
      <c r="D47" s="7">
        <v>1079</v>
      </c>
      <c r="E47" s="7">
        <v>175</v>
      </c>
      <c r="F47" s="33">
        <v>714</v>
      </c>
      <c r="G47" s="33">
        <v>-505</v>
      </c>
      <c r="H47" s="41">
        <v>1323</v>
      </c>
      <c r="I47" s="42">
        <v>1091</v>
      </c>
    </row>
    <row r="48" spans="1:9">
      <c r="A48" s="35"/>
      <c r="B48" s="36"/>
      <c r="C48" s="36"/>
      <c r="D48" s="36"/>
      <c r="E48" s="36"/>
      <c r="F48" s="36"/>
      <c r="G48" s="36"/>
      <c r="H48" s="42"/>
      <c r="I48" s="42"/>
    </row>
    <row r="49" spans="1:9">
      <c r="A49" s="1" t="s">
        <v>40</v>
      </c>
      <c r="B49" s="40">
        <f t="shared" ref="B49:G49" si="4">B30/132000</f>
        <v>8.2265151515151513E-2</v>
      </c>
      <c r="C49" s="40">
        <v>0.06</v>
      </c>
      <c r="D49" s="40">
        <v>7.0000000000000007E-2</v>
      </c>
      <c r="E49" s="40">
        <v>0.08</v>
      </c>
      <c r="F49" s="40">
        <v>0.06</v>
      </c>
      <c r="G49" s="40">
        <v>0.09</v>
      </c>
      <c r="H49" s="59">
        <v>0.1</v>
      </c>
      <c r="I49" s="59">
        <v>0.09</v>
      </c>
    </row>
    <row r="50" spans="1:9">
      <c r="A50" s="38" t="s">
        <v>41</v>
      </c>
      <c r="B50" s="37">
        <v>4.2113637886033013</v>
      </c>
      <c r="C50" s="37">
        <v>2.8728513138081673</v>
      </c>
      <c r="D50" s="37">
        <v>2.2181119007167474</v>
      </c>
      <c r="E50" s="37">
        <v>4.2409999999999997</v>
      </c>
      <c r="F50" s="37">
        <v>3.5258284984377872</v>
      </c>
      <c r="G50" s="37">
        <v>4.5258284984377903</v>
      </c>
      <c r="H50" s="42">
        <v>3.9</v>
      </c>
      <c r="I50" s="42">
        <v>4.13</v>
      </c>
    </row>
    <row r="51" spans="1:9" ht="15.75" thickBot="1">
      <c r="A51" s="17" t="s">
        <v>42</v>
      </c>
      <c r="B51" s="39">
        <v>52.63</v>
      </c>
      <c r="C51" s="39">
        <v>47.83</v>
      </c>
      <c r="D51" s="39">
        <v>31.71</v>
      </c>
      <c r="E51" s="39">
        <v>53</v>
      </c>
      <c r="F51" s="39">
        <v>58.83</v>
      </c>
      <c r="G51" s="39">
        <v>50.33</v>
      </c>
      <c r="H51" s="60">
        <v>39</v>
      </c>
      <c r="I51" s="54">
        <v>45.89</v>
      </c>
    </row>
    <row r="52" spans="1:9" ht="15.75" thickTop="1"/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Kancheva</dc:creator>
  <cp:lastModifiedBy>Lyubima Dasheva</cp:lastModifiedBy>
  <dcterms:created xsi:type="dcterms:W3CDTF">2016-09-28T09:24:31Z</dcterms:created>
  <dcterms:modified xsi:type="dcterms:W3CDTF">2018-06-01T14:24:56Z</dcterms:modified>
</cp:coreProperties>
</file>