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Sheet1" sheetId="1" r:id="rId1"/>
  </sheets>
  <externalReferences>
    <externalReference r:id="rId2"/>
  </externalReferenc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J62" i="1"/>
  <c r="J58" i="1"/>
  <c r="J19" i="1"/>
  <c r="J18" i="1"/>
  <c r="J16" i="1"/>
  <c r="J17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H60" i="1"/>
  <c r="G60" i="1"/>
  <c r="F60" i="1"/>
  <c r="E60" i="1"/>
  <c r="D60" i="1"/>
  <c r="C60" i="1"/>
  <c r="B60" i="1"/>
  <c r="I58" i="1"/>
  <c r="H58" i="1"/>
  <c r="G58" i="1"/>
  <c r="F58" i="1"/>
  <c r="D58" i="1"/>
  <c r="C58" i="1"/>
  <c r="B58" i="1"/>
  <c r="E56" i="1"/>
  <c r="E58" i="1"/>
  <c r="B56" i="1"/>
  <c r="B23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I16" i="1"/>
  <c r="I17" i="1"/>
  <c r="H16" i="1"/>
  <c r="H17" i="1"/>
  <c r="G16" i="1"/>
  <c r="G17" i="1"/>
  <c r="F16" i="1"/>
  <c r="F17" i="1"/>
  <c r="E16" i="1"/>
  <c r="E17" i="1"/>
  <c r="D16" i="1"/>
  <c r="D17" i="1"/>
  <c r="C16" i="1"/>
  <c r="C17" i="1"/>
  <c r="B16" i="1"/>
  <c r="B17" i="1"/>
  <c r="I12" i="1"/>
  <c r="I11" i="1"/>
  <c r="I10" i="1"/>
  <c r="I9" i="1"/>
  <c r="I8" i="1"/>
  <c r="I7" i="1"/>
  <c r="I6" i="1"/>
  <c r="I5" i="1"/>
  <c r="I4" i="1"/>
  <c r="I19" i="1"/>
  <c r="I63" i="1"/>
  <c r="I18" i="1"/>
</calcChain>
</file>

<file path=xl/sharedStrings.xml><?xml version="1.0" encoding="utf-8"?>
<sst xmlns="http://schemas.openxmlformats.org/spreadsheetml/2006/main" count="59" uniqueCount="57">
  <si>
    <t>CONSOLIDATED STATEMENT OF COMPREHENSIVE INCOME</t>
  </si>
  <si>
    <t>2008 BGN</t>
  </si>
  <si>
    <t>2009 BGN</t>
  </si>
  <si>
    <t>2010 BGN</t>
  </si>
  <si>
    <t>2011 BGN</t>
  </si>
  <si>
    <t>2012  BGN</t>
  </si>
  <si>
    <t>2013 BGN</t>
  </si>
  <si>
    <t>2014 BGN</t>
  </si>
  <si>
    <t>2015 BGN</t>
  </si>
  <si>
    <t>Sales revenues</t>
  </si>
  <si>
    <t>Other operating revenue/(loss), net</t>
  </si>
  <si>
    <t>Change of available stock of finished goods and work in progress</t>
  </si>
  <si>
    <t>Materials</t>
  </si>
  <si>
    <t>External services</t>
  </si>
  <si>
    <t>Employees</t>
  </si>
  <si>
    <t>Amortization</t>
  </si>
  <si>
    <t>Carrying amount of goods sold</t>
  </si>
  <si>
    <t xml:space="preserve">Other operating expenses </t>
  </si>
  <si>
    <t>Cost of goods sold (COGS)</t>
  </si>
  <si>
    <t>Operating profit</t>
  </si>
  <si>
    <t xml:space="preserve">EBITDA </t>
  </si>
  <si>
    <t>EBITDA  / Sales revenues</t>
  </si>
  <si>
    <t>Operating profit / Sales revenues</t>
  </si>
  <si>
    <t>Net profit for the year / Sales revenues</t>
  </si>
  <si>
    <t>Financial income</t>
  </si>
  <si>
    <t>Financial expenses</t>
  </si>
  <si>
    <t>Financial income/(expenses) net</t>
  </si>
  <si>
    <t xml:space="preserve">Profit/(loss) from net monetary position recalculated under hyper inflation </t>
  </si>
  <si>
    <t>Profit/(loss) from sale/ purchase of subsidiaries, net</t>
  </si>
  <si>
    <t>Loss/(profit) from associated companies and joint venture companies</t>
  </si>
  <si>
    <t xml:space="preserve"> </t>
  </si>
  <si>
    <t>Profit before tax</t>
  </si>
  <si>
    <t>Profit tax</t>
  </si>
  <si>
    <t>Net profit for the year before mandatory dividend for distribution</t>
  </si>
  <si>
    <t>Mandaotry dividend for distribution</t>
  </si>
  <si>
    <t>Net profit for the year</t>
  </si>
  <si>
    <t>Net profit for the group</t>
  </si>
  <si>
    <t>Net profit attributable to non-controlling interests</t>
  </si>
  <si>
    <t>Other components of the total income:</t>
  </si>
  <si>
    <t>Net change in fair value of available-for-sale financial assets</t>
  </si>
  <si>
    <t>Net profit from revaluation of property, plant and equipment</t>
  </si>
  <si>
    <t>Exchange rate differences from foreign operations</t>
  </si>
  <si>
    <t>Income tax related to components of other coprehensive income</t>
  </si>
  <si>
    <t>Other comprehensive income for the period net of tax</t>
  </si>
  <si>
    <t>TOTAL COMPREHENSIVE INCOME FOR THE PERIOD</t>
  </si>
  <si>
    <t xml:space="preserve">Net profit for the period, attributable to: </t>
  </si>
  <si>
    <t>Equity holders of the parent</t>
  </si>
  <si>
    <t>Non-controlling interest</t>
  </si>
  <si>
    <t>Total comprehensive income attributable to:</t>
  </si>
  <si>
    <t>Earnings per share</t>
  </si>
  <si>
    <t>Price per share</t>
  </si>
  <si>
    <t>Price per share/Earnings per share</t>
  </si>
  <si>
    <t>Net profit / Equity</t>
  </si>
  <si>
    <t>Average number of employees</t>
  </si>
  <si>
    <t>Personnel costs / Average number of employees</t>
  </si>
  <si>
    <t>Sales revenues / Average number of employees</t>
  </si>
  <si>
    <t>2016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</si>
</sst>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#,##0;\(#,##0\)"/>
    <numFmt numFmtId="166" formatCode="0.000"/>
    <numFmt numFmtId="167" formatCode="_(* #,##0.000_);_(* \(#,##0.000\);_(* &quot;-&quot;???_);_(@_)"/>
    <numFmt numFmtId="168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62">
    <xf numFmtId="0" fontId="0" fillId="0" borderId="0" xfId="0"/>
    <xf numFmtId="168" fontId="7" fillId="0" borderId="2" xfId="2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165" fontId="6" fillId="0" borderId="2" xfId="0" applyNumberFormat="1" applyFont="1" applyFill="1" applyBorder="1" applyAlignment="1">
      <alignment horizontal="right"/>
    </xf>
    <xf numFmtId="168" fontId="7" fillId="0" borderId="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8" fontId="7" fillId="0" borderId="3" xfId="0" applyNumberFormat="1" applyFont="1" applyFill="1" applyBorder="1" applyAlignment="1">
      <alignment horizontal="right"/>
    </xf>
    <xf numFmtId="9" fontId="7" fillId="0" borderId="0" xfId="1" applyFont="1" applyFill="1" applyBorder="1" applyAlignment="1">
      <alignment horizontal="right"/>
    </xf>
    <xf numFmtId="168" fontId="5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3" xfId="2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/>
    </xf>
    <xf numFmtId="168" fontId="7" fillId="0" borderId="4" xfId="0" applyNumberFormat="1" applyFont="1" applyFill="1" applyBorder="1" applyAlignment="1">
      <alignment horizontal="right"/>
    </xf>
    <xf numFmtId="168" fontId="7" fillId="0" borderId="5" xfId="2" applyNumberFormat="1" applyFont="1" applyFill="1" applyBorder="1" applyAlignment="1">
      <alignment horizontal="right"/>
    </xf>
    <xf numFmtId="168" fontId="7" fillId="0" borderId="5" xfId="0" applyNumberFormat="1" applyFont="1" applyFill="1" applyBorder="1" applyAlignment="1">
      <alignment horizontal="right"/>
    </xf>
    <xf numFmtId="168" fontId="2" fillId="0" borderId="5" xfId="3" applyNumberFormat="1" applyFont="1" applyFill="1" applyBorder="1" applyAlignment="1">
      <alignment horizontal="right"/>
    </xf>
    <xf numFmtId="168" fontId="5" fillId="0" borderId="0" xfId="4" applyNumberFormat="1" applyFont="1" applyFill="1" applyBorder="1" applyAlignment="1">
      <alignment horizontal="right" vertical="center"/>
    </xf>
    <xf numFmtId="168" fontId="5" fillId="0" borderId="0" xfId="2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14" fillId="0" borderId="4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14" fillId="0" borderId="0" xfId="0" applyNumberFormat="1" applyFont="1"/>
    <xf numFmtId="1" fontId="14" fillId="0" borderId="0" xfId="0" applyNumberFormat="1" applyFont="1"/>
    <xf numFmtId="167" fontId="14" fillId="0" borderId="0" xfId="0" applyNumberFormat="1" applyFont="1"/>
    <xf numFmtId="166" fontId="7" fillId="0" borderId="0" xfId="2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9" fontId="4" fillId="0" borderId="0" xfId="1" applyFont="1"/>
    <xf numFmtId="0" fontId="4" fillId="0" borderId="2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0" xfId="0" applyFont="1"/>
  </cellXfs>
  <cellStyles count="5">
    <cellStyle name="Normal" xfId="0" builtinId="0"/>
    <cellStyle name="Normal 3" xfId="2"/>
    <cellStyle name="Normal 6" xfId="3"/>
    <cellStyle name="Normal_FS'05-Neochim group-raboten_Final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Projects/3.Otcheti/2015/Y_Annual/Cons/102.FS%20conso%20-%2031.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CE10">
            <v>246861</v>
          </cell>
        </row>
        <row r="11">
          <cell r="CE11">
            <v>628123</v>
          </cell>
        </row>
        <row r="12">
          <cell r="CE12">
            <v>-2678</v>
          </cell>
        </row>
        <row r="13">
          <cell r="CE13">
            <v>-568590</v>
          </cell>
        </row>
        <row r="14">
          <cell r="CE14">
            <v>4207</v>
          </cell>
        </row>
        <row r="15">
          <cell r="CE15">
            <v>-86396</v>
          </cell>
        </row>
        <row r="16">
          <cell r="CE16">
            <v>-65661</v>
          </cell>
        </row>
        <row r="17">
          <cell r="CE17">
            <v>-81501</v>
          </cell>
        </row>
        <row r="18">
          <cell r="CE18">
            <v>-26326</v>
          </cell>
        </row>
        <row r="19">
          <cell r="CE19">
            <v>-11599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6" workbookViewId="0">
      <selection activeCell="J44" sqref="J44"/>
    </sheetView>
  </sheetViews>
  <sheetFormatPr defaultRowHeight="15" x14ac:dyDescent="0.25"/>
  <cols>
    <col min="1" max="1" width="32.85546875" customWidth="1"/>
    <col min="2" max="2" width="18" customWidth="1"/>
    <col min="3" max="3" width="10.85546875" customWidth="1"/>
    <col min="4" max="4" width="12.140625" customWidth="1"/>
    <col min="5" max="6" width="12.42578125" customWidth="1"/>
    <col min="7" max="7" width="11.42578125" customWidth="1"/>
    <col min="8" max="8" width="11.5703125" customWidth="1"/>
    <col min="9" max="9" width="12.5703125" customWidth="1"/>
    <col min="10" max="10" width="11.140625" customWidth="1"/>
  </cols>
  <sheetData>
    <row r="1" spans="1:10" x14ac:dyDescent="0.25">
      <c r="A1" s="53" t="s">
        <v>0</v>
      </c>
      <c r="B1" s="54"/>
      <c r="C1" s="54"/>
      <c r="D1" s="54"/>
    </row>
    <row r="3" spans="1:10" x14ac:dyDescent="0.25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56</v>
      </c>
    </row>
    <row r="4" spans="1:10" x14ac:dyDescent="0.25">
      <c r="A4" s="8" t="s">
        <v>9</v>
      </c>
      <c r="B4" s="2">
        <v>454941</v>
      </c>
      <c r="C4" s="2">
        <v>497533</v>
      </c>
      <c r="D4" s="2">
        <v>600334</v>
      </c>
      <c r="E4" s="2">
        <v>644731</v>
      </c>
      <c r="F4" s="2">
        <v>688579</v>
      </c>
      <c r="G4" s="2">
        <v>761136</v>
      </c>
      <c r="H4" s="5">
        <v>840517</v>
      </c>
      <c r="I4" s="5">
        <f>'[1]IS 2015'!$CE$10+'[1]IS 2015'!$CE$11</f>
        <v>874984</v>
      </c>
      <c r="J4" s="55">
        <v>877085</v>
      </c>
    </row>
    <row r="5" spans="1:10" x14ac:dyDescent="0.25">
      <c r="A5" s="8" t="s">
        <v>10</v>
      </c>
      <c r="B5" s="2">
        <v>7719</v>
      </c>
      <c r="C5" s="2">
        <v>5001</v>
      </c>
      <c r="D5" s="2">
        <v>2648</v>
      </c>
      <c r="E5" s="2">
        <v>1775</v>
      </c>
      <c r="F5" s="2">
        <v>2328</v>
      </c>
      <c r="G5" s="2">
        <v>4893</v>
      </c>
      <c r="H5" s="5">
        <v>5465</v>
      </c>
      <c r="I5" s="5">
        <f>'[1]IS 2015'!$CE$12</f>
        <v>-2678</v>
      </c>
      <c r="J5" s="56">
        <v>9483</v>
      </c>
    </row>
    <row r="6" spans="1:10" ht="30" x14ac:dyDescent="0.25">
      <c r="A6" s="8" t="s">
        <v>11</v>
      </c>
      <c r="B6" s="2">
        <v>15326</v>
      </c>
      <c r="C6" s="2">
        <v>-950</v>
      </c>
      <c r="D6" s="2">
        <v>654</v>
      </c>
      <c r="E6" s="2">
        <v>10414</v>
      </c>
      <c r="F6" s="2">
        <v>2678</v>
      </c>
      <c r="G6" s="2">
        <v>-3307</v>
      </c>
      <c r="H6" s="4">
        <v>12279</v>
      </c>
      <c r="I6" s="4">
        <f>'[1]IS 2015'!$CE$14</f>
        <v>4207</v>
      </c>
      <c r="J6" s="55">
        <v>-994</v>
      </c>
    </row>
    <row r="7" spans="1:10" x14ac:dyDescent="0.25">
      <c r="A7" s="8" t="s">
        <v>12</v>
      </c>
      <c r="B7" s="2">
        <v>-72724</v>
      </c>
      <c r="C7" s="2">
        <v>-64299</v>
      </c>
      <c r="D7" s="2">
        <v>-70986</v>
      </c>
      <c r="E7" s="2">
        <v>86524</v>
      </c>
      <c r="F7" s="2">
        <v>-89575</v>
      </c>
      <c r="G7" s="2">
        <v>-87148</v>
      </c>
      <c r="H7" s="5">
        <v>-96334</v>
      </c>
      <c r="I7" s="5">
        <f>'[1]IS 2015'!$CE$15</f>
        <v>-86396</v>
      </c>
      <c r="J7" s="55">
        <v>-82906</v>
      </c>
    </row>
    <row r="8" spans="1:10" x14ac:dyDescent="0.25">
      <c r="A8" s="8" t="s">
        <v>13</v>
      </c>
      <c r="B8" s="2">
        <v>-48640</v>
      </c>
      <c r="C8" s="2">
        <v>-49743</v>
      </c>
      <c r="D8" s="2">
        <v>-61147</v>
      </c>
      <c r="E8" s="2">
        <v>59366</v>
      </c>
      <c r="F8" s="2">
        <v>-55492</v>
      </c>
      <c r="G8" s="2">
        <v>-58682</v>
      </c>
      <c r="H8" s="5">
        <v>-67207</v>
      </c>
      <c r="I8" s="5">
        <f>'[1]IS 2015'!$CE$16</f>
        <v>-65661</v>
      </c>
      <c r="J8" s="55">
        <v>-56408</v>
      </c>
    </row>
    <row r="9" spans="1:10" x14ac:dyDescent="0.25">
      <c r="A9" s="8" t="s">
        <v>14</v>
      </c>
      <c r="B9" s="2">
        <v>-47162</v>
      </c>
      <c r="C9" s="2">
        <v>-46990</v>
      </c>
      <c r="D9" s="2">
        <v>-53400</v>
      </c>
      <c r="E9" s="2">
        <v>64528</v>
      </c>
      <c r="F9" s="2">
        <v>-68972</v>
      </c>
      <c r="G9" s="2">
        <v>-74763</v>
      </c>
      <c r="H9" s="5">
        <v>-80880</v>
      </c>
      <c r="I9" s="5">
        <f>'[1]IS 2015'!$CE$17</f>
        <v>-81501</v>
      </c>
      <c r="J9" s="55">
        <v>-87159</v>
      </c>
    </row>
    <row r="10" spans="1:10" x14ac:dyDescent="0.25">
      <c r="A10" s="9" t="s">
        <v>15</v>
      </c>
      <c r="B10" s="2">
        <v>0</v>
      </c>
      <c r="C10" s="2">
        <v>-17741</v>
      </c>
      <c r="D10" s="2">
        <v>-16560</v>
      </c>
      <c r="E10" s="2">
        <v>19732</v>
      </c>
      <c r="F10" s="2">
        <v>-21995</v>
      </c>
      <c r="G10" s="2">
        <v>-23727</v>
      </c>
      <c r="H10" s="5">
        <v>-27802</v>
      </c>
      <c r="I10" s="5">
        <f>'[1]IS 2015'!$CE$18</f>
        <v>-26326</v>
      </c>
      <c r="J10" s="55">
        <v>-28705</v>
      </c>
    </row>
    <row r="11" spans="1:10" x14ac:dyDescent="0.25">
      <c r="A11" s="9" t="s">
        <v>16</v>
      </c>
      <c r="B11" s="2">
        <v>-13905</v>
      </c>
      <c r="C11" s="2">
        <v>-267150</v>
      </c>
      <c r="D11" s="2">
        <v>-337094</v>
      </c>
      <c r="E11" s="2">
        <v>370991</v>
      </c>
      <c r="F11" s="2">
        <v>-400535</v>
      </c>
      <c r="G11" s="2">
        <v>-448854</v>
      </c>
      <c r="H11" s="5">
        <v>-530842</v>
      </c>
      <c r="I11" s="5">
        <f>'[1]IS 2015'!$CE$13</f>
        <v>-568590</v>
      </c>
      <c r="J11" s="55">
        <v>-571132</v>
      </c>
    </row>
    <row r="12" spans="1:10" x14ac:dyDescent="0.25">
      <c r="A12" s="9" t="s">
        <v>17</v>
      </c>
      <c r="B12" s="2">
        <v>-9975</v>
      </c>
      <c r="C12" s="2">
        <v>-8854</v>
      </c>
      <c r="D12" s="2">
        <v>-8766</v>
      </c>
      <c r="E12" s="2">
        <v>9730</v>
      </c>
      <c r="F12" s="2">
        <v>-11548</v>
      </c>
      <c r="G12" s="2">
        <v>-14112</v>
      </c>
      <c r="H12" s="5">
        <v>-15172</v>
      </c>
      <c r="I12" s="5">
        <f>'[1]IS 2015'!$CE$19</f>
        <v>-11599</v>
      </c>
      <c r="J12" s="55">
        <v>-14313</v>
      </c>
    </row>
    <row r="13" spans="1:10" x14ac:dyDescent="0.25">
      <c r="A13" s="6" t="s">
        <v>18</v>
      </c>
      <c r="B13" s="2">
        <v>-248820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55">
        <v>0</v>
      </c>
    </row>
    <row r="14" spans="1:10" x14ac:dyDescent="0.25">
      <c r="A14" s="10" t="s">
        <v>19</v>
      </c>
      <c r="B14" s="3">
        <v>36760</v>
      </c>
      <c r="C14" s="1">
        <v>46807</v>
      </c>
      <c r="D14" s="25">
        <v>55683</v>
      </c>
      <c r="E14" s="26">
        <v>46025</v>
      </c>
      <c r="F14" s="26">
        <v>45468</v>
      </c>
      <c r="G14" s="26">
        <v>55436</v>
      </c>
      <c r="H14" s="26">
        <v>40024</v>
      </c>
      <c r="I14" s="26">
        <v>36440</v>
      </c>
      <c r="J14" s="59">
        <v>44951</v>
      </c>
    </row>
    <row r="15" spans="1:10" x14ac:dyDescent="0.25">
      <c r="A15" s="11"/>
      <c r="B15" s="27"/>
      <c r="C15" s="28"/>
      <c r="D15" s="29"/>
      <c r="E15" s="30"/>
      <c r="F15" s="30"/>
      <c r="G15" s="30"/>
      <c r="H15" s="30"/>
      <c r="I15" s="30"/>
      <c r="J15" s="55"/>
    </row>
    <row r="16" spans="1:10" x14ac:dyDescent="0.25">
      <c r="A16" s="12" t="s">
        <v>20</v>
      </c>
      <c r="B16" s="31">
        <f>B14-B10</f>
        <v>36760</v>
      </c>
      <c r="C16" s="31">
        <f t="shared" ref="C16:I16" si="0">C14-C10</f>
        <v>64548</v>
      </c>
      <c r="D16" s="31">
        <f t="shared" si="0"/>
        <v>72243</v>
      </c>
      <c r="E16" s="31">
        <f t="shared" si="0"/>
        <v>26293</v>
      </c>
      <c r="F16" s="31">
        <f t="shared" si="0"/>
        <v>67463</v>
      </c>
      <c r="G16" s="31">
        <f t="shared" si="0"/>
        <v>79163</v>
      </c>
      <c r="H16" s="31">
        <f t="shared" si="0"/>
        <v>67826</v>
      </c>
      <c r="I16" s="31">
        <f t="shared" si="0"/>
        <v>62766</v>
      </c>
      <c r="J16" s="60">
        <f>J14-J10</f>
        <v>73656</v>
      </c>
    </row>
    <row r="17" spans="1:10" x14ac:dyDescent="0.25">
      <c r="A17" s="12" t="s">
        <v>21</v>
      </c>
      <c r="B17" s="32">
        <f>B16/B4</f>
        <v>8.0801686372518639E-2</v>
      </c>
      <c r="C17" s="32">
        <f t="shared" ref="C17:I17" si="1">C16/C4</f>
        <v>0.1297361180062428</v>
      </c>
      <c r="D17" s="32">
        <f t="shared" si="1"/>
        <v>0.12033801184007568</v>
      </c>
      <c r="E17" s="32">
        <f t="shared" si="1"/>
        <v>4.0781349120796118E-2</v>
      </c>
      <c r="F17" s="32">
        <f t="shared" si="1"/>
        <v>9.7974233893278764E-2</v>
      </c>
      <c r="G17" s="32">
        <f t="shared" si="1"/>
        <v>0.1040063799373568</v>
      </c>
      <c r="H17" s="32">
        <f t="shared" si="1"/>
        <v>8.0695571892061668E-2</v>
      </c>
      <c r="I17" s="32">
        <f t="shared" si="1"/>
        <v>7.1733883133863016E-2</v>
      </c>
      <c r="J17" s="57">
        <f>J16/J4</f>
        <v>8.3978177713676549E-2</v>
      </c>
    </row>
    <row r="18" spans="1:10" x14ac:dyDescent="0.25">
      <c r="A18" s="12" t="s">
        <v>22</v>
      </c>
      <c r="B18" s="32">
        <f>B14/B4</f>
        <v>8.0801686372518639E-2</v>
      </c>
      <c r="C18" s="32">
        <f t="shared" ref="C18:I18" si="2">C14/C4</f>
        <v>9.4078181748748324E-2</v>
      </c>
      <c r="D18" s="32">
        <f t="shared" si="2"/>
        <v>9.2753367292207331E-2</v>
      </c>
      <c r="E18" s="32">
        <f t="shared" si="2"/>
        <v>7.1386361133558021E-2</v>
      </c>
      <c r="F18" s="32">
        <f t="shared" si="2"/>
        <v>6.6031639071188641E-2</v>
      </c>
      <c r="G18" s="32">
        <f t="shared" si="2"/>
        <v>7.2833238737886524E-2</v>
      </c>
      <c r="H18" s="32">
        <f t="shared" si="2"/>
        <v>4.7618311110899599E-2</v>
      </c>
      <c r="I18" s="32">
        <f t="shared" si="2"/>
        <v>4.1646475821272164E-2</v>
      </c>
      <c r="J18" s="57">
        <f>J14/J4</f>
        <v>5.1250448930263315E-2</v>
      </c>
    </row>
    <row r="19" spans="1:10" x14ac:dyDescent="0.25">
      <c r="A19" s="12" t="s">
        <v>23</v>
      </c>
      <c r="B19" s="32">
        <f>B35/B4</f>
        <v>4.223184984426552E-2</v>
      </c>
      <c r="C19" s="32">
        <f t="shared" ref="C19:I19" si="3">C35/C4</f>
        <v>6.7326187408674396E-2</v>
      </c>
      <c r="D19" s="32">
        <f t="shared" si="3"/>
        <v>6.7535738438935664E-2</v>
      </c>
      <c r="E19" s="32">
        <f t="shared" si="3"/>
        <v>6.2700568143923593E-2</v>
      </c>
      <c r="F19" s="32">
        <f t="shared" si="3"/>
        <v>5.5128024525871393E-2</v>
      </c>
      <c r="G19" s="32">
        <f t="shared" si="3"/>
        <v>4.3065890984002861E-2</v>
      </c>
      <c r="H19" s="32">
        <f t="shared" si="3"/>
        <v>2.8693054393902802E-2</v>
      </c>
      <c r="I19" s="32">
        <f t="shared" si="3"/>
        <v>2.5829043731085369E-2</v>
      </c>
      <c r="J19" s="57">
        <f>J35/J4</f>
        <v>6.2595985565823159E-2</v>
      </c>
    </row>
    <row r="20" spans="1:10" x14ac:dyDescent="0.25">
      <c r="A20" s="6"/>
      <c r="B20" s="33"/>
      <c r="C20" s="33"/>
      <c r="D20" s="33"/>
      <c r="E20" s="2"/>
      <c r="F20" s="2"/>
      <c r="G20" s="2"/>
      <c r="H20" s="2"/>
      <c r="I20" s="2"/>
      <c r="J20" s="55"/>
    </row>
    <row r="21" spans="1:10" x14ac:dyDescent="0.25">
      <c r="A21" s="9" t="s">
        <v>24</v>
      </c>
      <c r="B21" s="33">
        <v>2236</v>
      </c>
      <c r="C21" s="33">
        <v>3661</v>
      </c>
      <c r="D21" s="33">
        <v>6246</v>
      </c>
      <c r="E21" s="33">
        <v>7013</v>
      </c>
      <c r="F21" s="33">
        <v>6043</v>
      </c>
      <c r="G21" s="33">
        <v>6553</v>
      </c>
      <c r="H21" s="33">
        <v>5392</v>
      </c>
      <c r="I21" s="33">
        <v>6828</v>
      </c>
      <c r="J21" s="55">
        <v>7014</v>
      </c>
    </row>
    <row r="22" spans="1:10" x14ac:dyDescent="0.25">
      <c r="A22" s="9" t="s">
        <v>25</v>
      </c>
      <c r="B22" s="33">
        <v>-16516</v>
      </c>
      <c r="C22" s="33">
        <v>-10169</v>
      </c>
      <c r="D22" s="33">
        <v>-14183</v>
      </c>
      <c r="E22" s="33">
        <v>11713</v>
      </c>
      <c r="F22" s="33">
        <v>9341</v>
      </c>
      <c r="G22" s="33">
        <v>-22489</v>
      </c>
      <c r="H22" s="33">
        <v>-17594</v>
      </c>
      <c r="I22" s="33">
        <v>-21640</v>
      </c>
      <c r="J22" s="55">
        <v>-12721</v>
      </c>
    </row>
    <row r="23" spans="1:10" x14ac:dyDescent="0.25">
      <c r="A23" s="13" t="s">
        <v>26</v>
      </c>
      <c r="B23" s="1">
        <f>B22+B21</f>
        <v>-14280</v>
      </c>
      <c r="C23" s="1">
        <v>-6508</v>
      </c>
      <c r="D23" s="1">
        <v>-7937</v>
      </c>
      <c r="E23" s="26">
        <v>4700</v>
      </c>
      <c r="F23" s="26">
        <v>3298</v>
      </c>
      <c r="G23" s="26">
        <v>-15936</v>
      </c>
      <c r="H23" s="26">
        <v>-12202</v>
      </c>
      <c r="I23" s="26">
        <v>-14812</v>
      </c>
      <c r="J23" s="59">
        <v>-5707</v>
      </c>
    </row>
    <row r="24" spans="1:10" x14ac:dyDescent="0.25">
      <c r="A24" s="14"/>
      <c r="B24" s="34"/>
      <c r="C24" s="30"/>
      <c r="D24" s="34"/>
      <c r="E24" s="30"/>
      <c r="F24" s="30"/>
      <c r="G24" s="30"/>
      <c r="H24" s="30"/>
      <c r="I24" s="30"/>
      <c r="J24" s="55"/>
    </row>
    <row r="25" spans="1:10" ht="45" x14ac:dyDescent="0.25">
      <c r="A25" s="9" t="s">
        <v>27</v>
      </c>
      <c r="B25" s="2">
        <v>0</v>
      </c>
      <c r="C25" s="2">
        <v>0</v>
      </c>
      <c r="D25" s="2">
        <v>0</v>
      </c>
      <c r="E25" s="2">
        <v>4126</v>
      </c>
      <c r="F25" s="2">
        <v>823</v>
      </c>
      <c r="G25" s="2">
        <v>1565</v>
      </c>
      <c r="H25" s="2">
        <v>0</v>
      </c>
      <c r="I25" s="2">
        <v>0</v>
      </c>
      <c r="J25" s="55">
        <v>0</v>
      </c>
    </row>
    <row r="26" spans="1:10" ht="30" x14ac:dyDescent="0.25">
      <c r="A26" s="9" t="s">
        <v>28</v>
      </c>
      <c r="B26" s="2">
        <v>45</v>
      </c>
      <c r="C26" s="33">
        <v>1764</v>
      </c>
      <c r="D26" s="35">
        <v>1181</v>
      </c>
      <c r="E26" s="2">
        <v>-406</v>
      </c>
      <c r="F26" s="2">
        <v>-37</v>
      </c>
      <c r="G26" s="2">
        <v>-11</v>
      </c>
      <c r="H26" s="2">
        <v>1561</v>
      </c>
      <c r="I26" s="2">
        <v>7222</v>
      </c>
      <c r="J26" s="55">
        <v>14860</v>
      </c>
    </row>
    <row r="27" spans="1:10" ht="45" x14ac:dyDescent="0.25">
      <c r="A27" s="9" t="s">
        <v>29</v>
      </c>
      <c r="B27" s="2">
        <v>-162</v>
      </c>
      <c r="C27" s="33">
        <v>-286</v>
      </c>
      <c r="D27" s="2">
        <v>-965</v>
      </c>
      <c r="E27" s="2">
        <v>0</v>
      </c>
      <c r="F27" s="2">
        <v>-56</v>
      </c>
      <c r="G27" s="2">
        <v>-673</v>
      </c>
      <c r="H27" s="2">
        <v>310</v>
      </c>
      <c r="I27" s="2">
        <v>-1275</v>
      </c>
      <c r="J27" s="55">
        <v>8972</v>
      </c>
    </row>
    <row r="28" spans="1:10" x14ac:dyDescent="0.25">
      <c r="A28" s="15" t="s">
        <v>30</v>
      </c>
      <c r="B28" s="2"/>
      <c r="C28" s="33"/>
      <c r="D28" s="2"/>
      <c r="E28" s="2"/>
      <c r="F28" s="2"/>
      <c r="G28" s="2"/>
      <c r="H28" s="2"/>
      <c r="I28" s="2"/>
      <c r="J28" s="55"/>
    </row>
    <row r="29" spans="1:10" x14ac:dyDescent="0.25">
      <c r="A29" s="10" t="s">
        <v>31</v>
      </c>
      <c r="B29" s="1">
        <v>22363</v>
      </c>
      <c r="C29" s="1">
        <v>41777</v>
      </c>
      <c r="D29" s="1">
        <v>47962</v>
      </c>
      <c r="E29" s="26">
        <v>45045</v>
      </c>
      <c r="F29" s="26">
        <v>42900</v>
      </c>
      <c r="G29" s="26">
        <v>37938</v>
      </c>
      <c r="H29" s="26">
        <v>29199</v>
      </c>
      <c r="I29" s="26">
        <v>27575</v>
      </c>
      <c r="J29" s="59">
        <v>62109</v>
      </c>
    </row>
    <row r="30" spans="1:10" x14ac:dyDescent="0.25">
      <c r="A30" s="11"/>
      <c r="B30" s="28"/>
      <c r="C30" s="28"/>
      <c r="D30" s="28"/>
      <c r="E30" s="30"/>
      <c r="F30" s="30"/>
      <c r="G30" s="30"/>
      <c r="H30" s="30"/>
      <c r="I30" s="30"/>
      <c r="J30" s="55"/>
    </row>
    <row r="31" spans="1:10" x14ac:dyDescent="0.25">
      <c r="A31" s="8" t="s">
        <v>32</v>
      </c>
      <c r="B31" s="36">
        <v>-3150</v>
      </c>
      <c r="C31" s="36">
        <v>-4473</v>
      </c>
      <c r="D31" s="36">
        <v>-5500</v>
      </c>
      <c r="E31" s="37">
        <v>4620</v>
      </c>
      <c r="F31" s="37">
        <v>4934</v>
      </c>
      <c r="G31" s="37">
        <v>-5179</v>
      </c>
      <c r="H31" s="37">
        <v>-5082</v>
      </c>
      <c r="I31" s="37">
        <v>-4975</v>
      </c>
      <c r="J31" s="55">
        <v>-7207</v>
      </c>
    </row>
    <row r="32" spans="1:10" ht="15.75" thickBot="1" x14ac:dyDescent="0.3">
      <c r="A32" s="16" t="s">
        <v>33</v>
      </c>
      <c r="B32" s="38">
        <v>0</v>
      </c>
      <c r="C32" s="39">
        <v>37304</v>
      </c>
      <c r="D32" s="38">
        <v>42462</v>
      </c>
      <c r="E32" s="38">
        <v>40425</v>
      </c>
      <c r="F32" s="38">
        <v>37996</v>
      </c>
      <c r="G32" s="38">
        <v>32779</v>
      </c>
      <c r="H32" s="38">
        <v>0</v>
      </c>
      <c r="I32" s="38">
        <v>0</v>
      </c>
      <c r="J32" s="58">
        <v>0</v>
      </c>
    </row>
    <row r="33" spans="1:10" ht="15.75" thickTop="1" x14ac:dyDescent="0.25">
      <c r="A33" s="9" t="s">
        <v>34</v>
      </c>
      <c r="B33" s="33">
        <v>0</v>
      </c>
      <c r="C33" s="33">
        <v>0</v>
      </c>
      <c r="D33" s="33">
        <v>0</v>
      </c>
      <c r="E33" s="2">
        <v>-89</v>
      </c>
      <c r="F33" s="2">
        <v>-6</v>
      </c>
      <c r="G33" s="2">
        <v>0</v>
      </c>
      <c r="H33" s="2">
        <v>0</v>
      </c>
      <c r="I33" s="2">
        <v>0</v>
      </c>
      <c r="J33" s="55">
        <v>0</v>
      </c>
    </row>
    <row r="34" spans="1:10" x14ac:dyDescent="0.25">
      <c r="A34" s="11"/>
      <c r="B34" s="2"/>
      <c r="C34" s="2"/>
      <c r="D34" s="2"/>
      <c r="E34" s="2"/>
      <c r="F34" s="2"/>
      <c r="G34" s="2"/>
      <c r="H34" s="2"/>
      <c r="I34" s="2"/>
      <c r="J34" s="55"/>
    </row>
    <row r="35" spans="1:10" ht="15.75" thickBot="1" x14ac:dyDescent="0.3">
      <c r="A35" s="10" t="s">
        <v>35</v>
      </c>
      <c r="B35" s="38">
        <v>19213</v>
      </c>
      <c r="C35" s="38">
        <v>33497</v>
      </c>
      <c r="D35" s="38">
        <v>40544</v>
      </c>
      <c r="E35" s="38">
        <v>40425</v>
      </c>
      <c r="F35" s="38">
        <v>37960</v>
      </c>
      <c r="G35" s="38">
        <v>32779</v>
      </c>
      <c r="H35" s="38">
        <v>24117</v>
      </c>
      <c r="I35" s="38">
        <v>22600</v>
      </c>
      <c r="J35" s="59">
        <v>54902</v>
      </c>
    </row>
    <row r="36" spans="1:10" ht="15.75" thickTop="1" x14ac:dyDescent="0.25">
      <c r="A36" s="17" t="s">
        <v>36</v>
      </c>
      <c r="B36" s="30"/>
      <c r="C36" s="30"/>
      <c r="D36" s="30"/>
      <c r="E36" s="30"/>
      <c r="F36" s="30"/>
      <c r="G36" s="30"/>
      <c r="H36" s="30"/>
      <c r="I36" s="30"/>
      <c r="J36" s="55"/>
    </row>
    <row r="37" spans="1:10" ht="28.5" x14ac:dyDescent="0.25">
      <c r="A37" s="17" t="s">
        <v>37</v>
      </c>
      <c r="B37" s="27"/>
      <c r="C37" s="34"/>
      <c r="D37" s="30"/>
      <c r="E37" s="30"/>
      <c r="F37" s="30"/>
      <c r="G37" s="30"/>
      <c r="H37" s="30"/>
      <c r="I37" s="30"/>
      <c r="J37" s="55"/>
    </row>
    <row r="38" spans="1:10" x14ac:dyDescent="0.25">
      <c r="A38" s="11"/>
      <c r="B38" s="30"/>
      <c r="C38" s="30"/>
      <c r="D38" s="30"/>
      <c r="E38" s="30"/>
      <c r="F38" s="30"/>
      <c r="G38" s="30"/>
      <c r="H38" s="30"/>
      <c r="I38" s="30"/>
      <c r="J38" s="55"/>
    </row>
    <row r="39" spans="1:10" ht="28.5" x14ac:dyDescent="0.25">
      <c r="A39" s="18" t="s">
        <v>38</v>
      </c>
      <c r="B39" s="30"/>
      <c r="C39" s="30"/>
      <c r="D39" s="30"/>
      <c r="E39" s="34"/>
      <c r="F39" s="34"/>
      <c r="G39" s="34"/>
      <c r="H39" s="34"/>
      <c r="I39" s="34"/>
      <c r="J39" s="55"/>
    </row>
    <row r="40" spans="1:10" ht="30" x14ac:dyDescent="0.25">
      <c r="A40" s="19" t="s">
        <v>39</v>
      </c>
      <c r="B40" s="33">
        <v>-22619</v>
      </c>
      <c r="C40" s="33">
        <v>4603</v>
      </c>
      <c r="D40" s="33">
        <v>4267</v>
      </c>
      <c r="E40" s="33">
        <v>283</v>
      </c>
      <c r="F40" s="33">
        <v>1214</v>
      </c>
      <c r="G40" s="33">
        <v>-217.31759999999997</v>
      </c>
      <c r="H40" s="33">
        <v>274</v>
      </c>
      <c r="I40" s="33">
        <v>139</v>
      </c>
      <c r="J40" s="55">
        <v>0</v>
      </c>
    </row>
    <row r="41" spans="1:10" ht="30" x14ac:dyDescent="0.25">
      <c r="A41" s="6" t="s">
        <v>40</v>
      </c>
      <c r="B41" s="33">
        <v>13530</v>
      </c>
      <c r="C41" s="33">
        <v>-19</v>
      </c>
      <c r="D41" s="33">
        <v>67</v>
      </c>
      <c r="E41" s="33">
        <v>3099</v>
      </c>
      <c r="F41" s="33">
        <v>18</v>
      </c>
      <c r="G41" s="33">
        <v>-353</v>
      </c>
      <c r="H41" s="33">
        <v>0</v>
      </c>
      <c r="I41" s="33">
        <v>0</v>
      </c>
      <c r="J41" s="55">
        <v>11802</v>
      </c>
    </row>
    <row r="42" spans="1:10" ht="30" x14ac:dyDescent="0.25">
      <c r="A42" s="19" t="s">
        <v>41</v>
      </c>
      <c r="B42" s="33">
        <v>2094</v>
      </c>
      <c r="C42" s="33">
        <v>-561</v>
      </c>
      <c r="D42" s="33">
        <v>-487</v>
      </c>
      <c r="E42" s="33">
        <v>-826</v>
      </c>
      <c r="F42" s="33">
        <v>-507</v>
      </c>
      <c r="G42" s="33">
        <v>-1406</v>
      </c>
      <c r="H42" s="33">
        <v>-274</v>
      </c>
      <c r="I42" s="33">
        <v>-39</v>
      </c>
      <c r="J42" s="55">
        <v>2573</v>
      </c>
    </row>
    <row r="43" spans="1:10" ht="30" x14ac:dyDescent="0.25">
      <c r="A43" s="9" t="s">
        <v>42</v>
      </c>
      <c r="B43" s="33">
        <v>1371</v>
      </c>
      <c r="C43" s="33">
        <v>29</v>
      </c>
      <c r="D43" s="33">
        <v>-5</v>
      </c>
      <c r="E43" s="33">
        <v>-325</v>
      </c>
      <c r="F43" s="33">
        <v>-2</v>
      </c>
      <c r="G43" s="33">
        <v>35</v>
      </c>
      <c r="H43" s="33">
        <v>3</v>
      </c>
      <c r="I43" s="33">
        <v>5</v>
      </c>
      <c r="J43" s="55">
        <v>-1504</v>
      </c>
    </row>
    <row r="44" spans="1:10" ht="29.25" thickBot="1" x14ac:dyDescent="0.3">
      <c r="A44" s="18" t="s">
        <v>43</v>
      </c>
      <c r="B44" s="39">
        <v>-12554</v>
      </c>
      <c r="C44" s="39">
        <v>4052</v>
      </c>
      <c r="D44" s="40">
        <v>3842</v>
      </c>
      <c r="E44" s="40">
        <v>2231</v>
      </c>
      <c r="F44" s="40">
        <v>-219</v>
      </c>
      <c r="G44" s="40">
        <v>-435</v>
      </c>
      <c r="H44" s="40">
        <v>-522</v>
      </c>
      <c r="I44" s="40">
        <v>-212</v>
      </c>
      <c r="J44" s="59">
        <v>14209</v>
      </c>
    </row>
    <row r="45" spans="1:10" ht="15.75" thickTop="1" x14ac:dyDescent="0.25">
      <c r="A45" s="11"/>
      <c r="B45" s="30"/>
      <c r="C45" s="30"/>
      <c r="D45" s="30"/>
      <c r="E45" s="30"/>
      <c r="F45" s="30"/>
      <c r="G45" s="30"/>
      <c r="H45" s="30"/>
      <c r="I45" s="30"/>
      <c r="J45" s="55"/>
    </row>
    <row r="46" spans="1:10" ht="29.25" thickBot="1" x14ac:dyDescent="0.3">
      <c r="A46" s="18" t="s">
        <v>44</v>
      </c>
      <c r="B46" s="40">
        <v>6659</v>
      </c>
      <c r="C46" s="39">
        <v>41356</v>
      </c>
      <c r="D46" s="40">
        <v>46304</v>
      </c>
      <c r="E46" s="40">
        <v>42567</v>
      </c>
      <c r="F46" s="41">
        <v>38448</v>
      </c>
      <c r="G46" s="41">
        <v>30720.682400000002</v>
      </c>
      <c r="H46" s="41">
        <v>23595</v>
      </c>
      <c r="I46" s="41">
        <v>22388</v>
      </c>
      <c r="J46" s="60">
        <v>69111</v>
      </c>
    </row>
    <row r="47" spans="1:10" ht="15.75" thickTop="1" x14ac:dyDescent="0.25">
      <c r="A47" s="11"/>
      <c r="B47" s="30"/>
      <c r="C47" s="30"/>
      <c r="D47" s="30"/>
      <c r="E47" s="30"/>
      <c r="F47" s="30"/>
      <c r="G47" s="30"/>
      <c r="H47" s="30"/>
      <c r="I47" s="30"/>
      <c r="J47" s="55"/>
    </row>
    <row r="48" spans="1:10" ht="28.5" x14ac:dyDescent="0.25">
      <c r="A48" s="18" t="s">
        <v>45</v>
      </c>
      <c r="B48" s="42"/>
      <c r="C48" s="42"/>
      <c r="D48" s="42"/>
      <c r="E48" s="42"/>
      <c r="F48" s="42"/>
      <c r="G48" s="42"/>
      <c r="H48" s="42"/>
      <c r="I48" s="42"/>
      <c r="J48" s="55"/>
    </row>
    <row r="49" spans="1:10" x14ac:dyDescent="0.25">
      <c r="A49" s="19" t="s">
        <v>46</v>
      </c>
      <c r="B49" s="43">
        <v>19509</v>
      </c>
      <c r="C49" s="43">
        <v>36612</v>
      </c>
      <c r="D49" s="43">
        <v>41958</v>
      </c>
      <c r="E49" s="43">
        <v>38404</v>
      </c>
      <c r="F49" s="43">
        <v>35196</v>
      </c>
      <c r="G49" s="43">
        <v>29489</v>
      </c>
      <c r="H49" s="43">
        <v>20178</v>
      </c>
      <c r="I49" s="33">
        <v>21314</v>
      </c>
      <c r="J49" s="55">
        <v>50638</v>
      </c>
    </row>
    <row r="50" spans="1:10" x14ac:dyDescent="0.25">
      <c r="A50" s="19" t="s">
        <v>47</v>
      </c>
      <c r="B50" s="43">
        <v>-296</v>
      </c>
      <c r="C50" s="43">
        <v>692</v>
      </c>
      <c r="D50" s="43">
        <v>504</v>
      </c>
      <c r="E50" s="43">
        <v>1932</v>
      </c>
      <c r="F50" s="43">
        <v>2764</v>
      </c>
      <c r="G50" s="43">
        <v>3290</v>
      </c>
      <c r="H50" s="43">
        <v>3939</v>
      </c>
      <c r="I50" s="33">
        <v>1286</v>
      </c>
      <c r="J50" s="55">
        <v>4264</v>
      </c>
    </row>
    <row r="51" spans="1:10" x14ac:dyDescent="0.25">
      <c r="A51" s="20"/>
      <c r="B51" s="43"/>
      <c r="C51" s="43"/>
      <c r="D51" s="43"/>
      <c r="E51" s="43"/>
      <c r="F51" s="43"/>
      <c r="G51" s="43"/>
      <c r="H51" s="43"/>
      <c r="I51" s="43"/>
      <c r="J51" s="55"/>
    </row>
    <row r="52" spans="1:10" ht="28.5" x14ac:dyDescent="0.25">
      <c r="A52" s="18" t="s">
        <v>48</v>
      </c>
      <c r="B52" s="43"/>
      <c r="C52" s="43"/>
      <c r="D52" s="43"/>
      <c r="E52" s="43"/>
      <c r="F52" s="43"/>
      <c r="G52" s="43"/>
      <c r="H52" s="43"/>
      <c r="I52" s="43"/>
      <c r="J52" s="55"/>
    </row>
    <row r="53" spans="1:10" x14ac:dyDescent="0.25">
      <c r="A53" s="19" t="s">
        <v>46</v>
      </c>
      <c r="B53" s="43">
        <v>6901</v>
      </c>
      <c r="C53" s="43">
        <v>40870</v>
      </c>
      <c r="D53" s="43">
        <v>46049</v>
      </c>
      <c r="E53" s="43">
        <v>40166</v>
      </c>
      <c r="F53" s="43">
        <v>35976</v>
      </c>
      <c r="G53" s="43">
        <v>27937</v>
      </c>
      <c r="H53" s="43">
        <v>20238</v>
      </c>
      <c r="I53" s="33">
        <v>22816</v>
      </c>
      <c r="J53" s="55">
        <v>63147</v>
      </c>
    </row>
    <row r="54" spans="1:10" x14ac:dyDescent="0.25">
      <c r="A54" s="19" t="s">
        <v>47</v>
      </c>
      <c r="B54" s="43">
        <v>-242</v>
      </c>
      <c r="C54" s="43">
        <v>486</v>
      </c>
      <c r="D54" s="43">
        <v>255</v>
      </c>
      <c r="E54" s="43">
        <v>2401</v>
      </c>
      <c r="F54" s="43">
        <v>2707</v>
      </c>
      <c r="G54" s="43">
        <v>2784</v>
      </c>
      <c r="H54" s="43">
        <v>3357</v>
      </c>
      <c r="I54" s="33">
        <v>-428</v>
      </c>
      <c r="J54" s="55">
        <v>5964</v>
      </c>
    </row>
    <row r="55" spans="1:10" x14ac:dyDescent="0.25">
      <c r="A55" s="21"/>
      <c r="B55" s="34"/>
      <c r="C55" s="34"/>
      <c r="D55" s="34"/>
      <c r="E55" s="34"/>
      <c r="F55" s="34"/>
      <c r="G55" s="34"/>
      <c r="H55" s="34"/>
      <c r="I55" s="34"/>
      <c r="J55" s="55"/>
    </row>
    <row r="56" spans="1:10" x14ac:dyDescent="0.25">
      <c r="A56" s="9" t="s">
        <v>49</v>
      </c>
      <c r="B56" s="44">
        <f>B35/132000</f>
        <v>0.1455530303030303</v>
      </c>
      <c r="C56" s="45">
        <v>0.28000000000000003</v>
      </c>
      <c r="D56" s="45">
        <v>0.32</v>
      </c>
      <c r="E56" s="44">
        <f t="shared" ref="E56" si="4">E35/132000</f>
        <v>0.30625000000000002</v>
      </c>
      <c r="F56" s="44">
        <v>0.27</v>
      </c>
      <c r="G56" s="44">
        <v>0.23</v>
      </c>
      <c r="H56" s="44">
        <v>0.16</v>
      </c>
      <c r="I56" s="44">
        <v>0.17</v>
      </c>
      <c r="J56" s="55">
        <v>0.39</v>
      </c>
    </row>
    <row r="57" spans="1:10" x14ac:dyDescent="0.25">
      <c r="A57" s="22" t="s">
        <v>50</v>
      </c>
      <c r="B57" s="44">
        <v>5.006377162315534</v>
      </c>
      <c r="C57" s="44">
        <v>3.0371495154131418</v>
      </c>
      <c r="D57" s="44">
        <v>3.9316246146025664</v>
      </c>
      <c r="E57" s="44">
        <v>3.8280939918622834</v>
      </c>
      <c r="F57" s="44">
        <v>2.4821118076141175</v>
      </c>
      <c r="G57" s="44">
        <v>3.4821118076141202</v>
      </c>
      <c r="H57" s="44">
        <v>4.1677893434226609</v>
      </c>
      <c r="I57" s="44">
        <v>2.999991075719167</v>
      </c>
      <c r="J57" s="55">
        <v>2.746</v>
      </c>
    </row>
    <row r="58" spans="1:10" ht="29.25" thickBot="1" x14ac:dyDescent="0.3">
      <c r="A58" s="13" t="s">
        <v>51</v>
      </c>
      <c r="B58" s="46">
        <f>B57/B56</f>
        <v>34.395554334338755</v>
      </c>
      <c r="C58" s="46">
        <f t="shared" ref="C58:D58" si="5">C57/C56</f>
        <v>10.846962555046934</v>
      </c>
      <c r="D58" s="46">
        <f t="shared" si="5"/>
        <v>12.286326920633019</v>
      </c>
      <c r="E58" s="46">
        <f>E57/E56</f>
        <v>12.499898748938067</v>
      </c>
      <c r="F58" s="46">
        <f t="shared" ref="F58:J58" si="6">F57/F56</f>
        <v>9.1930066948671012</v>
      </c>
      <c r="G58" s="46">
        <f t="shared" si="6"/>
        <v>15.139616554844</v>
      </c>
      <c r="H58" s="46">
        <f t="shared" si="6"/>
        <v>26.048683396391631</v>
      </c>
      <c r="I58" s="46">
        <f t="shared" si="6"/>
        <v>17.647006327759804</v>
      </c>
      <c r="J58" s="46">
        <f t="shared" si="6"/>
        <v>7.0410256410256409</v>
      </c>
    </row>
    <row r="59" spans="1:10" ht="15.75" thickTop="1" x14ac:dyDescent="0.25">
      <c r="A59" s="12"/>
      <c r="B59" s="47"/>
      <c r="C59" s="48"/>
      <c r="D59" s="48"/>
      <c r="E59" s="47"/>
      <c r="F59" s="47"/>
      <c r="G59" s="47"/>
      <c r="H59" s="47"/>
      <c r="I59" s="47"/>
      <c r="J59" s="55"/>
    </row>
    <row r="60" spans="1:10" x14ac:dyDescent="0.25">
      <c r="A60" s="23" t="s">
        <v>52</v>
      </c>
      <c r="B60" s="49">
        <f>B35/132000</f>
        <v>0.1455530303030303</v>
      </c>
      <c r="C60" s="49">
        <f t="shared" ref="C60:H60" si="7">C35/132000</f>
        <v>0.2537651515151515</v>
      </c>
      <c r="D60" s="49">
        <f t="shared" si="7"/>
        <v>0.30715151515151518</v>
      </c>
      <c r="E60" s="49">
        <f t="shared" si="7"/>
        <v>0.30625000000000002</v>
      </c>
      <c r="F60" s="49">
        <f t="shared" si="7"/>
        <v>0.2875757575757576</v>
      </c>
      <c r="G60" s="49">
        <f t="shared" si="7"/>
        <v>0.24832575757575759</v>
      </c>
      <c r="H60" s="49">
        <f t="shared" si="7"/>
        <v>0.18270454545454545</v>
      </c>
      <c r="I60" s="49">
        <v>0.16800000000000001</v>
      </c>
      <c r="J60" s="49">
        <v>0.40699999999999997</v>
      </c>
    </row>
    <row r="61" spans="1:10" x14ac:dyDescent="0.25">
      <c r="A61" s="24" t="s">
        <v>53</v>
      </c>
      <c r="B61" s="50">
        <v>3514</v>
      </c>
      <c r="C61" s="50">
        <v>3463</v>
      </c>
      <c r="D61" s="50">
        <v>3654</v>
      </c>
      <c r="E61" s="50">
        <v>3889</v>
      </c>
      <c r="F61" s="50">
        <v>3945</v>
      </c>
      <c r="G61" s="50">
        <v>3946</v>
      </c>
      <c r="H61" s="50">
        <v>3947</v>
      </c>
      <c r="I61" s="50">
        <v>3948</v>
      </c>
      <c r="J61" s="61">
        <v>4543</v>
      </c>
    </row>
    <row r="62" spans="1:10" x14ac:dyDescent="0.25">
      <c r="A62" s="24" t="s">
        <v>54</v>
      </c>
      <c r="B62" s="51">
        <f>B9/B61</f>
        <v>-13.421172453044964</v>
      </c>
      <c r="C62" s="51">
        <f t="shared" ref="C62:I62" si="8">C9/C61</f>
        <v>-13.569159688131677</v>
      </c>
      <c r="D62" s="51">
        <f t="shared" si="8"/>
        <v>-14.614121510673234</v>
      </c>
      <c r="E62" s="52">
        <f t="shared" si="8"/>
        <v>16.592440215993829</v>
      </c>
      <c r="F62" s="51">
        <f t="shared" si="8"/>
        <v>-17.483396704689479</v>
      </c>
      <c r="G62" s="51">
        <f t="shared" si="8"/>
        <v>-18.946528129751648</v>
      </c>
      <c r="H62" s="51">
        <f t="shared" si="8"/>
        <v>-20.491512541170508</v>
      </c>
      <c r="I62" s="51">
        <f t="shared" si="8"/>
        <v>-20.643617021276597</v>
      </c>
      <c r="J62" s="51">
        <f>J9/J61</f>
        <v>-19.185340083645169</v>
      </c>
    </row>
    <row r="63" spans="1:10" x14ac:dyDescent="0.25">
      <c r="A63" s="24" t="s">
        <v>55</v>
      </c>
      <c r="B63" s="52">
        <f>B4/B61</f>
        <v>129.46528173022196</v>
      </c>
      <c r="C63" s="52">
        <f t="shared" ref="C63:I63" si="9">C4/C61</f>
        <v>143.67109442679757</v>
      </c>
      <c r="D63" s="52">
        <f t="shared" si="9"/>
        <v>164.29501915708812</v>
      </c>
      <c r="E63" s="52">
        <f t="shared" si="9"/>
        <v>165.78323476472102</v>
      </c>
      <c r="F63" s="51">
        <f t="shared" si="9"/>
        <v>174.54474017743979</v>
      </c>
      <c r="G63" s="51">
        <f t="shared" si="9"/>
        <v>192.88798783578306</v>
      </c>
      <c r="H63" s="51">
        <f t="shared" si="9"/>
        <v>212.95084874588295</v>
      </c>
      <c r="I63" s="51">
        <f t="shared" si="9"/>
        <v>221.62715298885513</v>
      </c>
      <c r="J63" s="51">
        <f>J4/J61</f>
        <v>193.06295399515739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Kancheva</dc:creator>
  <cp:lastModifiedBy>Liubima Dasheva</cp:lastModifiedBy>
  <dcterms:created xsi:type="dcterms:W3CDTF">2016-09-28T07:43:26Z</dcterms:created>
  <dcterms:modified xsi:type="dcterms:W3CDTF">2017-05-10T10:21:51Z</dcterms:modified>
</cp:coreProperties>
</file>