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r\Desktop\Q4\"/>
    </mc:Choice>
  </mc:AlternateContent>
  <xr:revisionPtr revIDLastSave="0" documentId="8_{E6182406-16EA-4758-BA8C-BB925BFE043B}" xr6:coauthVersionLast="43" xr6:coauthVersionMax="43" xr10:uidLastSave="{00000000-0000-0000-0000-000000000000}"/>
  <bookViews>
    <workbookView xWindow="-120" yWindow="-120" windowWidth="19440" windowHeight="15000" xr2:uid="{F06384D3-46FF-485E-BE14-5BB062F9029F}"/>
  </bookViews>
  <sheets>
    <sheet name="Q4" sheetId="1" r:id="rId1"/>
  </sheets>
  <definedNames>
    <definedName name="Tab" comment="GRID_TUPLAS_HEADER" localSheetId="0">'Q4'!$A$1:$I$39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C39" i="1"/>
  <c r="B39" i="1"/>
  <c r="G18" i="1"/>
  <c r="H17" i="1"/>
  <c r="H16" i="1"/>
  <c r="H10" i="1"/>
  <c r="H11" i="1" s="1"/>
  <c r="H18" i="1" l="1"/>
</calcChain>
</file>

<file path=xl/sharedStrings.xml><?xml version="1.0" encoding="utf-8"?>
<sst xmlns="http://schemas.openxmlformats.org/spreadsheetml/2006/main" count="42" uniqueCount="39">
  <si>
    <t>Description_pl</t>
  </si>
  <si>
    <t>PRZYCHODY ZE SPRZEDAŻY</t>
  </si>
  <si>
    <t>POZOSTAŁE PRZYCHODY (STRATY) OPERACYJNE NETTO</t>
  </si>
  <si>
    <t>ZMIANA DOSTĘPNYCH ZAPASÓW WYROBÓW GOTOWYCH I PRODUKCJI W TOKU</t>
  </si>
  <si>
    <t>MATERIAŁY</t>
  </si>
  <si>
    <t>USŁUGI ZEWNĘTRZNE</t>
  </si>
  <si>
    <t>PRACOWNICY</t>
  </si>
  <si>
    <t>AMORTYZACJA</t>
  </si>
  <si>
    <t>WARTOŚĆ BILANSOWA SPRZEDANYCH TOWARÓW</t>
  </si>
  <si>
    <t> -530,842</t>
  </si>
  <si>
    <t>POZOSTAŁE KOSZTY OPERACYJNE</t>
  </si>
  <si>
    <t>ZYSK OPERACYJNY</t>
  </si>
  <si>
    <t xml:space="preserve">EBITDA </t>
  </si>
  <si>
    <t>EBITDA / PRZYCHODY ZE SPRZEDAŻY</t>
  </si>
  <si>
    <t>ZYSK OPERACYJNY / PRZYCHODY ZE SPRZEDAŻY</t>
  </si>
  <si>
    <t>ZYSK NETTO ZA OKRES SPRAWOZDAWCZY / PRZYCHODY ZE SPRZEDAŻY</t>
  </si>
  <si>
    <t>PRZYCHODY FINANSOWE</t>
  </si>
  <si>
    <t>KOSZTY FINANSOWE</t>
  </si>
  <si>
    <t>PRZYCHODY FINANSOWE/(KOSZTY) NETTO</t>
  </si>
  <si>
    <t>STRATA/(ZYSK) SPÓŁEK ZALEŻNYCH</t>
  </si>
  <si>
    <t>-</t>
  </si>
  <si>
    <t>ZYSK/(STRATA) ZE SPRZEDAŻY JEDNOSTEK ZALEŻNYCH</t>
  </si>
  <si>
    <t>ZYSK PRZED OPODATKOWANIEM</t>
  </si>
  <si>
    <t>PODATEK OD ZYSKÓW</t>
  </si>
  <si>
    <t>ZYSK NETTO ZA OKRES SPRAWOZDAWCZY </t>
  </si>
  <si>
    <t>POZOSTAŁE KOMPONENTY CAŁKOWITEGO DOCHODU:</t>
  </si>
  <si>
    <t>ZMIANA NETTO WARTOŚCI GODZIWEJ INNYCH DŁUGOTERMINOWYCH INWESTYCJI KAPITAŁOWYCH</t>
  </si>
  <si>
    <t>Икона „Потвърдено от общността“</t>
  </si>
  <si>
    <t>RÓŻNICE KURSOWE Z OPERACJI ZAGRANICZNYCH</t>
  </si>
  <si>
    <t>PODATEK DOCHODOWY DOTYCZĄCY SKŁADNIKÓW INNYCH CAŁKOWITYCH DOCHODÓW</t>
  </si>
  <si>
    <t>INNE CAŁKOWITE DOCHODY NETTO ZA OKRES SPRAWOZDAWCZY</t>
  </si>
  <si>
    <t>CAŁKOWITE DOCHODY OGÓŁEM ZA OKRES SPRAWOZDAWCZY</t>
  </si>
  <si>
    <t>ZYSK NETTO ZA OKRES SPRAWOZDAWCZY, PRZYPADAJĄCY NA </t>
  </si>
  <si>
    <t>WŁAŚCICIELI JEDNOSTKI DOMINUJĄCEJ</t>
  </si>
  <si>
    <t>UDZIAŁY NIEKONTROLUJĄCE</t>
  </si>
  <si>
    <t>CAŁKOWITE DOCHODY OGÓŁEM PRZYPADAJĄCE NA:</t>
  </si>
  <si>
    <t>ZYSK PRZYPADAJĄCY NA 1 AKCJĘ</t>
  </si>
  <si>
    <t>CENA ZA JEDNĄ AKCJĘ</t>
  </si>
  <si>
    <t>CENA ZA JEDNĄ AKCJĘ/ZYSK PRZYPADAJĄCY NA 1 AKCJĘ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</si>
</sst>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(#,##0\)"/>
    <numFmt numFmtId="165" formatCode="_(* #,##0_);_(* \(#,##0\);_(* &quot;-&quot;_);_(@_)"/>
    <numFmt numFmtId="166" formatCode="0.0%"/>
    <numFmt numFmtId="167" formatCode="#,##0.00;\(#,##0.00\)"/>
    <numFmt numFmtId="168" formatCode="#,##0.000;\(#,##0.0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theme="1"/>
      <name val="Open Sans"/>
      <family val="2"/>
    </font>
    <font>
      <sz val="9.5"/>
      <color theme="1"/>
      <name val="Open Sans"/>
      <charset val="204"/>
    </font>
    <font>
      <sz val="9.5"/>
      <name val="Open Sans"/>
      <charset val="204"/>
    </font>
    <font>
      <b/>
      <sz val="9.6"/>
      <color theme="1"/>
      <name val="Open Sans"/>
      <family val="2"/>
    </font>
    <font>
      <b/>
      <sz val="9.5"/>
      <color theme="1"/>
      <name val="Open Sans"/>
      <charset val="204"/>
    </font>
    <font>
      <b/>
      <sz val="9.5"/>
      <name val="Open Sans"/>
      <charset val="204"/>
    </font>
    <font>
      <sz val="11"/>
      <name val="Times New Roman"/>
      <family val="1"/>
    </font>
    <font>
      <sz val="9.6"/>
      <color theme="1"/>
      <name val="Open Sans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/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/>
    <xf numFmtId="9" fontId="7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10" fontId="7" fillId="4" borderId="1" xfId="0" applyNumberFormat="1" applyFont="1" applyFill="1" applyBorder="1" applyAlignment="1">
      <alignment horizontal="right" vertical="center" wrapText="1"/>
    </xf>
    <xf numFmtId="10" fontId="7" fillId="4" borderId="3" xfId="0" applyNumberFormat="1" applyFont="1" applyFill="1" applyBorder="1" applyAlignment="1">
      <alignment horizontal="right" vertical="center" wrapText="1"/>
    </xf>
    <xf numFmtId="166" fontId="8" fillId="4" borderId="1" xfId="1" applyNumberFormat="1" applyFont="1" applyFill="1" applyBorder="1" applyAlignment="1">
      <alignment horizontal="right" vertical="center" wrapText="1"/>
    </xf>
    <xf numFmtId="166" fontId="8" fillId="0" borderId="1" xfId="1" applyNumberFormat="1" applyFont="1" applyBorder="1"/>
    <xf numFmtId="10" fontId="7" fillId="4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 wrapText="1"/>
    </xf>
    <xf numFmtId="165" fontId="10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1" xfId="0" applyFont="1" applyBorder="1"/>
    <xf numFmtId="164" fontId="11" fillId="0" borderId="1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horizontal="right"/>
    </xf>
    <xf numFmtId="3" fontId="5" fillId="0" borderId="1" xfId="0" applyNumberFormat="1" applyFont="1" applyBorder="1"/>
    <xf numFmtId="165" fontId="6" fillId="0" borderId="1" xfId="2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0" fillId="0" borderId="1" xfId="0" applyNumberFormat="1" applyBorder="1"/>
    <xf numFmtId="167" fontId="3" fillId="0" borderId="1" xfId="0" applyNumberFormat="1" applyFont="1" applyBorder="1"/>
  </cellXfs>
  <cellStyles count="3">
    <cellStyle name="Normal" xfId="0" builtinId="0"/>
    <cellStyle name="Normal_FS'05-Neochim group-raboten_Final2" xfId="2" xr:uid="{16140357-F668-4236-8FCB-F3414B3EE9B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8CD-B810-41B2-8095-A9813589EF9D}">
  <dimension ref="A1:I39"/>
  <sheetViews>
    <sheetView tabSelected="1" zoomScale="80" zoomScaleNormal="80" workbookViewId="0">
      <selection activeCell="A14" sqref="A14"/>
    </sheetView>
  </sheetViews>
  <sheetFormatPr defaultRowHeight="15"/>
  <cols>
    <col min="1" max="1" width="59.85546875" customWidth="1"/>
    <col min="2" max="2" width="11.7109375" customWidth="1"/>
    <col min="3" max="4" width="17.28515625" bestFit="1" customWidth="1"/>
    <col min="5" max="7" width="16.7109375" customWidth="1"/>
    <col min="8" max="9" width="14.4257812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3">
        <v>2020</v>
      </c>
      <c r="I1" s="3">
        <v>2021</v>
      </c>
    </row>
    <row r="2" spans="1:9">
      <c r="A2" s="4" t="s">
        <v>1</v>
      </c>
      <c r="B2" s="5">
        <v>840517</v>
      </c>
      <c r="C2" s="5">
        <v>876199</v>
      </c>
      <c r="D2" s="5">
        <v>881684</v>
      </c>
      <c r="E2" s="5">
        <v>1016109</v>
      </c>
      <c r="F2" s="6">
        <v>1182169</v>
      </c>
      <c r="G2" s="7">
        <v>1281421</v>
      </c>
      <c r="H2" s="8">
        <v>1439879</v>
      </c>
      <c r="I2" s="8">
        <v>1603484</v>
      </c>
    </row>
    <row r="3" spans="1:9">
      <c r="A3" s="4" t="s">
        <v>2</v>
      </c>
      <c r="B3" s="5">
        <v>5465</v>
      </c>
      <c r="C3" s="5">
        <v>-2337</v>
      </c>
      <c r="D3" s="5">
        <v>8805</v>
      </c>
      <c r="E3" s="5">
        <v>4693</v>
      </c>
      <c r="F3" s="6">
        <v>10807</v>
      </c>
      <c r="G3" s="8">
        <v>12421</v>
      </c>
      <c r="H3" s="8">
        <v>10212</v>
      </c>
      <c r="I3" s="8">
        <v>13095</v>
      </c>
    </row>
    <row r="4" spans="1:9">
      <c r="A4" s="4" t="s">
        <v>3</v>
      </c>
      <c r="B4" s="5">
        <v>12279</v>
      </c>
      <c r="C4" s="5">
        <v>-261</v>
      </c>
      <c r="D4" s="5">
        <v>-3414</v>
      </c>
      <c r="E4" s="5">
        <v>9287</v>
      </c>
      <c r="F4" s="6">
        <v>8610</v>
      </c>
      <c r="G4" s="9">
        <v>-3479</v>
      </c>
      <c r="H4" s="9">
        <v>1907</v>
      </c>
      <c r="I4" s="9">
        <v>-8718</v>
      </c>
    </row>
    <row r="5" spans="1:9">
      <c r="A5" s="4" t="s">
        <v>4</v>
      </c>
      <c r="B5" s="5">
        <v>-96334</v>
      </c>
      <c r="C5" s="5">
        <v>-85275</v>
      </c>
      <c r="D5" s="5">
        <v>-82595</v>
      </c>
      <c r="E5" s="5">
        <v>-92027</v>
      </c>
      <c r="F5" s="6">
        <v>-91364</v>
      </c>
      <c r="G5" s="8">
        <v>-93234</v>
      </c>
      <c r="H5" s="8">
        <v>-89254</v>
      </c>
      <c r="I5" s="8">
        <v>-83255</v>
      </c>
    </row>
    <row r="6" spans="1:9">
      <c r="A6" s="4" t="s">
        <v>5</v>
      </c>
      <c r="B6" s="5">
        <v>-67207</v>
      </c>
      <c r="C6" s="5">
        <v>-66014</v>
      </c>
      <c r="D6" s="5">
        <v>-58004</v>
      </c>
      <c r="E6" s="5">
        <v>-63611</v>
      </c>
      <c r="F6" s="6">
        <v>-76006</v>
      </c>
      <c r="G6" s="8">
        <v>-75239</v>
      </c>
      <c r="H6" s="8">
        <v>-80476</v>
      </c>
      <c r="I6" s="8">
        <v>-75563</v>
      </c>
    </row>
    <row r="7" spans="1:9">
      <c r="A7" s="4" t="s">
        <v>6</v>
      </c>
      <c r="B7" s="5">
        <v>-80880</v>
      </c>
      <c r="C7" s="5">
        <v>-81110</v>
      </c>
      <c r="D7" s="5">
        <v>-87004</v>
      </c>
      <c r="E7" s="5">
        <v>-100886</v>
      </c>
      <c r="F7" s="6">
        <v>-119048</v>
      </c>
      <c r="G7" s="8">
        <v>-127087</v>
      </c>
      <c r="H7" s="8">
        <v>-133102</v>
      </c>
      <c r="I7" s="8">
        <v>-149913</v>
      </c>
    </row>
    <row r="8" spans="1:9">
      <c r="A8" s="4" t="s">
        <v>7</v>
      </c>
      <c r="B8" s="5">
        <v>-27802</v>
      </c>
      <c r="C8" s="5">
        <v>-26370</v>
      </c>
      <c r="D8" s="5">
        <v>-27559</v>
      </c>
      <c r="E8" s="5">
        <v>-30204</v>
      </c>
      <c r="F8" s="6">
        <v>-33095</v>
      </c>
      <c r="G8" s="8">
        <v>-44004</v>
      </c>
      <c r="H8" s="8">
        <v>-46607</v>
      </c>
      <c r="I8" s="8">
        <v>-53396</v>
      </c>
    </row>
    <row r="9" spans="1:9">
      <c r="A9" s="4" t="s">
        <v>8</v>
      </c>
      <c r="B9" s="5" t="s">
        <v>9</v>
      </c>
      <c r="C9" s="5">
        <v>-568382</v>
      </c>
      <c r="D9" s="5">
        <v>-575432</v>
      </c>
      <c r="E9" s="5">
        <v>-676126</v>
      </c>
      <c r="F9" s="6">
        <v>-828309</v>
      </c>
      <c r="G9" s="8">
        <v>-878504</v>
      </c>
      <c r="H9" s="8">
        <v>-1043102</v>
      </c>
      <c r="I9" s="8">
        <v>-1166300</v>
      </c>
    </row>
    <row r="10" spans="1:9">
      <c r="A10" s="4" t="s">
        <v>10</v>
      </c>
      <c r="B10" s="5">
        <v>-15172</v>
      </c>
      <c r="C10" s="5">
        <v>-12832</v>
      </c>
      <c r="D10" s="5">
        <v>-14015</v>
      </c>
      <c r="E10" s="5">
        <v>-10888</v>
      </c>
      <c r="F10" s="6">
        <v>-13851</v>
      </c>
      <c r="G10" s="8">
        <v>-12769</v>
      </c>
      <c r="H10" s="8">
        <f>-15457</f>
        <v>-15457</v>
      </c>
      <c r="I10" s="8">
        <v>-16288</v>
      </c>
    </row>
    <row r="11" spans="1:9">
      <c r="A11" s="4" t="s">
        <v>11</v>
      </c>
      <c r="B11" s="5">
        <v>40024</v>
      </c>
      <c r="C11" s="5">
        <v>33618</v>
      </c>
      <c r="D11" s="5">
        <v>42466</v>
      </c>
      <c r="E11" s="5">
        <v>56347</v>
      </c>
      <c r="F11" s="6">
        <v>40781</v>
      </c>
      <c r="G11" s="7">
        <v>59692</v>
      </c>
      <c r="H11" s="8">
        <f>SUM(H2:H10)</f>
        <v>44000</v>
      </c>
      <c r="I11" s="8">
        <v>63146</v>
      </c>
    </row>
    <row r="12" spans="1:9">
      <c r="A12" s="4" t="s">
        <v>12</v>
      </c>
      <c r="B12" s="10">
        <v>67.825999999999993</v>
      </c>
      <c r="C12" s="10">
        <v>59.988</v>
      </c>
      <c r="D12" s="10">
        <v>73656</v>
      </c>
      <c r="E12" s="10">
        <v>86551</v>
      </c>
      <c r="F12" s="11">
        <v>73806</v>
      </c>
      <c r="G12" s="12">
        <v>103696</v>
      </c>
      <c r="H12" s="13">
        <v>90607</v>
      </c>
      <c r="I12" s="13">
        <v>116542</v>
      </c>
    </row>
    <row r="13" spans="1:9">
      <c r="A13" s="4" t="s">
        <v>13</v>
      </c>
      <c r="B13" s="14">
        <v>0.08</v>
      </c>
      <c r="C13" s="14">
        <v>7.0000000000000007E-2</v>
      </c>
      <c r="D13" s="15">
        <v>8.4000000000000005E-2</v>
      </c>
      <c r="E13" s="16">
        <v>8.5099999999999995E-2</v>
      </c>
      <c r="F13" s="17">
        <v>6.2E-2</v>
      </c>
      <c r="G13" s="18">
        <v>8.1000000000000003E-2</v>
      </c>
      <c r="H13" s="19">
        <v>6.3E-2</v>
      </c>
      <c r="I13" s="19">
        <v>7.2999999999999995E-2</v>
      </c>
    </row>
    <row r="14" spans="1:9">
      <c r="A14" s="4" t="s">
        <v>14</v>
      </c>
      <c r="B14" s="14">
        <v>0.05</v>
      </c>
      <c r="C14" s="14">
        <v>0.04</v>
      </c>
      <c r="D14" s="20">
        <v>5.1200000000000002E-2</v>
      </c>
      <c r="E14" s="16">
        <v>5.5399999999999998E-2</v>
      </c>
      <c r="F14" s="17">
        <v>3.4000000000000002E-2</v>
      </c>
      <c r="G14" s="18">
        <v>4.7E-2</v>
      </c>
      <c r="H14" s="19">
        <v>3.1E-2</v>
      </c>
      <c r="I14" s="19">
        <v>3.9E-2</v>
      </c>
    </row>
    <row r="15" spans="1:9">
      <c r="A15" s="4" t="s">
        <v>15</v>
      </c>
      <c r="B15" s="14">
        <v>0.03</v>
      </c>
      <c r="C15" s="14">
        <v>0.02</v>
      </c>
      <c r="D15" s="20">
        <v>6.25E-2</v>
      </c>
      <c r="E15" s="16">
        <v>4.53E-2</v>
      </c>
      <c r="F15" s="17">
        <v>2.7E-2</v>
      </c>
      <c r="G15" s="18">
        <v>6.6000000000000003E-2</v>
      </c>
      <c r="H15" s="19">
        <v>1.4E-2</v>
      </c>
      <c r="I15" s="19">
        <v>8.7999999999999995E-2</v>
      </c>
    </row>
    <row r="16" spans="1:9">
      <c r="A16" s="4" t="s">
        <v>16</v>
      </c>
      <c r="B16" s="10">
        <v>5350</v>
      </c>
      <c r="C16" s="10">
        <v>13854</v>
      </c>
      <c r="D16" s="10">
        <v>8201</v>
      </c>
      <c r="E16" s="10">
        <v>8378</v>
      </c>
      <c r="F16" s="11">
        <v>4079</v>
      </c>
      <c r="G16" s="21">
        <v>10953</v>
      </c>
      <c r="H16" s="21">
        <f>5077+18</f>
        <v>5095</v>
      </c>
      <c r="I16" s="21">
        <v>6639</v>
      </c>
    </row>
    <row r="17" spans="1:9">
      <c r="A17" s="4" t="s">
        <v>17</v>
      </c>
      <c r="B17" s="5">
        <v>-17764</v>
      </c>
      <c r="C17" s="5">
        <v>-21417</v>
      </c>
      <c r="D17" s="5">
        <v>-12983</v>
      </c>
      <c r="E17" s="5">
        <v>-11695</v>
      </c>
      <c r="F17" s="6">
        <v>9801</v>
      </c>
      <c r="G17" s="8">
        <v>-12391</v>
      </c>
      <c r="H17" s="8">
        <f>-19060-18</f>
        <v>-19078</v>
      </c>
      <c r="I17" s="8">
        <v>-11773</v>
      </c>
    </row>
    <row r="18" spans="1:9">
      <c r="A18" s="4" t="s">
        <v>18</v>
      </c>
      <c r="B18" s="5">
        <v>-12414</v>
      </c>
      <c r="C18" s="5">
        <v>-7563</v>
      </c>
      <c r="D18" s="5">
        <v>-4782</v>
      </c>
      <c r="E18" s="5">
        <v>-3317</v>
      </c>
      <c r="F18" s="6">
        <v>5722</v>
      </c>
      <c r="G18" s="8">
        <f>SUM(G16:G17)</f>
        <v>-1438</v>
      </c>
      <c r="H18" s="8">
        <f>SUM(H16:H17)</f>
        <v>-13983</v>
      </c>
      <c r="I18" s="8">
        <v>-5134</v>
      </c>
    </row>
    <row r="19" spans="1:9">
      <c r="A19" s="4" t="s">
        <v>19</v>
      </c>
      <c r="B19" s="22">
        <v>1.5609999999999999</v>
      </c>
      <c r="C19" s="22">
        <v>371</v>
      </c>
      <c r="D19" s="22">
        <v>14291</v>
      </c>
      <c r="E19" s="23" t="s">
        <v>20</v>
      </c>
      <c r="F19" s="23" t="s">
        <v>20</v>
      </c>
      <c r="G19" s="24">
        <v>4448</v>
      </c>
      <c r="H19" s="8">
        <v>-320</v>
      </c>
      <c r="I19" s="8">
        <v>37848</v>
      </c>
    </row>
    <row r="20" spans="1:9">
      <c r="A20" s="4" t="s">
        <v>21</v>
      </c>
      <c r="B20" s="5">
        <v>310</v>
      </c>
      <c r="C20" s="5">
        <v>-839</v>
      </c>
      <c r="D20" s="5">
        <v>8514</v>
      </c>
      <c r="E20" s="5">
        <v>812</v>
      </c>
      <c r="F20" s="6">
        <v>2657</v>
      </c>
      <c r="G20" s="7">
        <v>44660</v>
      </c>
      <c r="H20" s="8">
        <v>152</v>
      </c>
      <c r="I20" s="8">
        <v>12548</v>
      </c>
    </row>
    <row r="21" spans="1:9">
      <c r="A21" s="4" t="s">
        <v>22</v>
      </c>
      <c r="B21" s="22">
        <v>29199</v>
      </c>
      <c r="C21" s="22">
        <v>25587</v>
      </c>
      <c r="D21" s="22">
        <v>60218</v>
      </c>
      <c r="E21" s="22">
        <v>53842</v>
      </c>
      <c r="F21" s="25">
        <v>37460</v>
      </c>
      <c r="G21" s="8">
        <v>88413</v>
      </c>
      <c r="H21" s="8">
        <v>25388</v>
      </c>
      <c r="I21" s="8">
        <v>99932</v>
      </c>
    </row>
    <row r="22" spans="1:9">
      <c r="A22" s="4" t="s">
        <v>23</v>
      </c>
      <c r="B22" s="10">
        <v>-5082</v>
      </c>
      <c r="C22" s="10">
        <v>-6363</v>
      </c>
      <c r="D22" s="10">
        <v>-9526</v>
      </c>
      <c r="E22" s="10">
        <v>-7792</v>
      </c>
      <c r="F22" s="11">
        <v>-7691</v>
      </c>
      <c r="G22" s="21">
        <v>-4054</v>
      </c>
      <c r="H22" s="21">
        <v>-5411</v>
      </c>
      <c r="I22" s="21">
        <v>-6265</v>
      </c>
    </row>
    <row r="23" spans="1:9">
      <c r="A23" s="4" t="s">
        <v>24</v>
      </c>
      <c r="B23" s="10">
        <v>24117</v>
      </c>
      <c r="C23" s="10">
        <v>19224</v>
      </c>
      <c r="D23" s="10">
        <v>50692</v>
      </c>
      <c r="E23" s="10">
        <v>46050</v>
      </c>
      <c r="F23" s="11">
        <v>32356</v>
      </c>
      <c r="G23" s="21">
        <v>84359</v>
      </c>
      <c r="H23" s="21">
        <v>19977</v>
      </c>
      <c r="I23" s="21">
        <v>93667</v>
      </c>
    </row>
    <row r="24" spans="1:9">
      <c r="A24" s="4" t="s">
        <v>25</v>
      </c>
      <c r="B24" s="5"/>
      <c r="C24" s="5"/>
      <c r="D24" s="5"/>
      <c r="E24" s="5"/>
      <c r="F24" s="6"/>
      <c r="G24" s="7"/>
      <c r="H24" s="26"/>
      <c r="I24" s="26"/>
    </row>
    <row r="25" spans="1:9">
      <c r="A25" s="4" t="s">
        <v>26</v>
      </c>
      <c r="B25" s="27">
        <v>247</v>
      </c>
      <c r="C25" s="27">
        <v>111</v>
      </c>
      <c r="D25" s="27">
        <v>1441</v>
      </c>
      <c r="E25" s="27">
        <v>1151</v>
      </c>
      <c r="F25" s="28">
        <v>-792</v>
      </c>
      <c r="G25" s="28">
        <v>-34</v>
      </c>
      <c r="H25" s="28">
        <v>-637</v>
      </c>
      <c r="I25" s="28">
        <v>-354</v>
      </c>
    </row>
    <row r="26" spans="1:9">
      <c r="A26" s="4" t="s">
        <v>27</v>
      </c>
      <c r="B26" s="5">
        <v>-6</v>
      </c>
      <c r="C26" s="5"/>
      <c r="D26" s="5">
        <v>-136</v>
      </c>
      <c r="E26" s="5">
        <v>-43</v>
      </c>
      <c r="F26" s="6">
        <v>341</v>
      </c>
      <c r="G26" s="8">
        <v>196</v>
      </c>
      <c r="H26" s="8">
        <v>-41</v>
      </c>
      <c r="I26" s="8">
        <v>10606</v>
      </c>
    </row>
    <row r="27" spans="1:9">
      <c r="A27" s="4" t="s">
        <v>28</v>
      </c>
      <c r="B27" s="5">
        <v>-274</v>
      </c>
      <c r="C27" s="5">
        <v>105</v>
      </c>
      <c r="D27" s="5">
        <v>2397</v>
      </c>
      <c r="E27" s="5">
        <v>-768</v>
      </c>
      <c r="F27" s="6">
        <v>549</v>
      </c>
      <c r="G27" s="8">
        <v>4176</v>
      </c>
      <c r="H27" s="8">
        <v>-1551</v>
      </c>
      <c r="I27" s="8">
        <v>-805</v>
      </c>
    </row>
    <row r="28" spans="1:9">
      <c r="A28" s="4" t="s">
        <v>29</v>
      </c>
      <c r="B28" s="5">
        <v>1</v>
      </c>
      <c r="C28" s="5"/>
      <c r="D28" s="5"/>
      <c r="E28" s="5"/>
      <c r="F28" s="6">
        <v>-34</v>
      </c>
      <c r="G28" s="8">
        <v>-20</v>
      </c>
      <c r="H28" s="26">
        <v>4</v>
      </c>
      <c r="I28" s="26">
        <v>-1157</v>
      </c>
    </row>
    <row r="29" spans="1:9">
      <c r="A29" s="4" t="s">
        <v>30</v>
      </c>
      <c r="B29" s="5">
        <v>-522</v>
      </c>
      <c r="C29" s="5">
        <v>165</v>
      </c>
      <c r="D29" s="5">
        <v>9136</v>
      </c>
      <c r="E29" s="5">
        <v>-127</v>
      </c>
      <c r="F29" s="6">
        <v>523</v>
      </c>
      <c r="G29" s="7">
        <v>4260</v>
      </c>
      <c r="H29" s="29">
        <v>-2412</v>
      </c>
      <c r="I29" s="29">
        <v>11965</v>
      </c>
    </row>
    <row r="30" spans="1:9">
      <c r="A30" s="4" t="s">
        <v>31</v>
      </c>
      <c r="B30" s="5">
        <v>23595</v>
      </c>
      <c r="C30" s="5">
        <v>19389</v>
      </c>
      <c r="D30" s="5">
        <v>59828</v>
      </c>
      <c r="E30" s="5">
        <v>45923</v>
      </c>
      <c r="F30" s="6">
        <v>32879</v>
      </c>
      <c r="G30" s="7">
        <v>88619</v>
      </c>
      <c r="H30" s="8">
        <v>17565</v>
      </c>
      <c r="I30" s="8">
        <v>105632</v>
      </c>
    </row>
    <row r="31" spans="1:9">
      <c r="A31" s="4" t="s">
        <v>32</v>
      </c>
      <c r="B31" s="5"/>
      <c r="C31" s="5"/>
      <c r="D31" s="5"/>
      <c r="E31" s="5"/>
      <c r="F31" s="6"/>
      <c r="G31" s="7"/>
      <c r="H31" s="26"/>
      <c r="I31" s="26"/>
    </row>
    <row r="32" spans="1:9">
      <c r="A32" s="4" t="s">
        <v>33</v>
      </c>
      <c r="B32" s="5">
        <v>20238</v>
      </c>
      <c r="C32" s="5">
        <v>19105</v>
      </c>
      <c r="D32" s="5">
        <v>46342</v>
      </c>
      <c r="E32" s="5">
        <v>40153</v>
      </c>
      <c r="F32" s="6">
        <v>29442</v>
      </c>
      <c r="G32" s="30">
        <v>86994</v>
      </c>
      <c r="H32" s="30">
        <v>24976</v>
      </c>
      <c r="I32" s="30">
        <v>91410</v>
      </c>
    </row>
    <row r="33" spans="1:9">
      <c r="A33" s="4" t="s">
        <v>34</v>
      </c>
      <c r="B33" s="10">
        <v>3357</v>
      </c>
      <c r="C33" s="10">
        <v>284</v>
      </c>
      <c r="D33" s="10">
        <v>4350</v>
      </c>
      <c r="E33" s="10">
        <v>5897</v>
      </c>
      <c r="F33" s="11">
        <v>2914</v>
      </c>
      <c r="G33" s="21">
        <v>-2635</v>
      </c>
      <c r="H33" s="21">
        <v>-4999</v>
      </c>
      <c r="I33" s="21">
        <v>2257</v>
      </c>
    </row>
    <row r="34" spans="1:9">
      <c r="A34" s="4" t="s">
        <v>35</v>
      </c>
      <c r="B34" s="10"/>
      <c r="C34" s="10"/>
      <c r="D34" s="10"/>
      <c r="E34" s="10"/>
      <c r="F34" s="11"/>
      <c r="G34" s="7"/>
      <c r="H34" s="26"/>
      <c r="I34" s="26"/>
    </row>
    <row r="35" spans="1:9">
      <c r="A35" s="4" t="s">
        <v>33</v>
      </c>
      <c r="B35" s="5">
        <v>20178</v>
      </c>
      <c r="C35" s="5">
        <v>17506</v>
      </c>
      <c r="D35" s="5">
        <v>53811</v>
      </c>
      <c r="E35" s="5">
        <v>41444</v>
      </c>
      <c r="F35" s="6">
        <v>30578</v>
      </c>
      <c r="G35" s="30">
        <v>90327</v>
      </c>
      <c r="H35" s="30">
        <v>23415</v>
      </c>
      <c r="I35" s="30">
        <v>103855</v>
      </c>
    </row>
    <row r="36" spans="1:9">
      <c r="A36" s="4" t="s">
        <v>34</v>
      </c>
      <c r="B36" s="5">
        <v>3939</v>
      </c>
      <c r="C36" s="5">
        <v>1718</v>
      </c>
      <c r="D36" s="5">
        <v>6017</v>
      </c>
      <c r="E36" s="5">
        <v>4479</v>
      </c>
      <c r="F36" s="6">
        <v>2301</v>
      </c>
      <c r="G36" s="8">
        <v>-1708</v>
      </c>
      <c r="H36" s="8">
        <v>-5850</v>
      </c>
      <c r="I36" s="8">
        <v>1777</v>
      </c>
    </row>
    <row r="37" spans="1:9">
      <c r="A37" s="4" t="s">
        <v>36</v>
      </c>
      <c r="B37" s="31">
        <v>0.12</v>
      </c>
      <c r="C37" s="31">
        <v>0.17</v>
      </c>
      <c r="D37" s="32">
        <v>0.36</v>
      </c>
      <c r="E37" s="32">
        <v>0.31</v>
      </c>
      <c r="F37" s="32">
        <v>0.23400000000000001</v>
      </c>
      <c r="G37" s="33">
        <v>0.59699999999999998</v>
      </c>
      <c r="H37" s="26">
        <v>0.19900000000000001</v>
      </c>
      <c r="I37" s="26">
        <v>0.73</v>
      </c>
    </row>
    <row r="38" spans="1:9">
      <c r="A38" s="4" t="s">
        <v>37</v>
      </c>
      <c r="B38" s="34">
        <v>3.88</v>
      </c>
      <c r="C38" s="34">
        <v>2.992</v>
      </c>
      <c r="D38" s="34">
        <v>2.72</v>
      </c>
      <c r="E38" s="34">
        <v>4.282</v>
      </c>
      <c r="F38" s="4">
        <v>3.5169999999999999</v>
      </c>
      <c r="G38" s="26">
        <v>3.08</v>
      </c>
      <c r="H38" s="26">
        <v>3.194</v>
      </c>
      <c r="I38" s="26">
        <v>4.2729999999999997</v>
      </c>
    </row>
    <row r="39" spans="1:9">
      <c r="A39" s="4" t="s">
        <v>38</v>
      </c>
      <c r="B39" s="35">
        <f>B38/B37</f>
        <v>32.333333333333336</v>
      </c>
      <c r="C39" s="35">
        <f t="shared" ref="C39:I39" si="0">C38/C37</f>
        <v>17.599999999999998</v>
      </c>
      <c r="D39" s="35">
        <f t="shared" si="0"/>
        <v>7.5555555555555562</v>
      </c>
      <c r="E39" s="35">
        <f t="shared" si="0"/>
        <v>13.812903225806451</v>
      </c>
      <c r="F39" s="35">
        <f t="shared" si="0"/>
        <v>15.029914529914528</v>
      </c>
      <c r="G39" s="35">
        <f t="shared" si="0"/>
        <v>5.159128978224456</v>
      </c>
      <c r="H39" s="35">
        <f t="shared" si="0"/>
        <v>16.050251256281406</v>
      </c>
      <c r="I39" s="35">
        <f t="shared" si="0"/>
        <v>5.8534246575342461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</vt:lpstr>
      <vt:lpstr>'Q4'!Tab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2022-03-02T09:31:26Z</dcterms:created>
  <dcterms:modified xsi:type="dcterms:W3CDTF">2022-03-02T09:35:27Z</dcterms:modified>
</cp:coreProperties>
</file>