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24226"/>
  <xr:revisionPtr revIDLastSave="0" documentId="8_{EAE5D9C9-09D3-47E6-A451-45DDBB2FAB34}" xr6:coauthVersionLast="46" xr6:coauthVersionMax="46" xr10:uidLastSave="{00000000-0000-0000-0000-000000000000}"/>
  <bookViews>
    <workbookView xWindow="10340" yWindow="440" windowWidth="10440" windowHeight="10200" activeTab="1" xr2:uid="{00000000-000D-0000-FFFF-FFFF00000000}"/>
  </bookViews>
  <sheets>
    <sheet name="TableList" sheetId="1" r:id="rId1"/>
    <sheet name="Q4" sheetId="5" r:id="rId2"/>
  </sheets>
  <definedNames>
    <definedName name="Tab" comment="GRID_TUPLAS_HEADER" localSheetId="1">'Q4'!$A$1:$G$40</definedName>
    <definedName name="TableList" comment="GRID_TUPLAS_HEADER" localSheetId="0">TableList!$A$1:$F$5</definedName>
  </definedNames>
  <calcPr calcId="181029"/>
</workbook>
</file>

<file path=xl/calcChain.xml><?xml version="1.0" encoding="utf-8"?>
<calcChain xmlns="http://schemas.openxmlformats.org/spreadsheetml/2006/main">
  <c r="H18" i="5" l="1"/>
  <c r="H17" i="5"/>
  <c r="H16" i="5"/>
  <c r="H10" i="5"/>
  <c r="H11" i="5" s="1"/>
  <c r="H22" i="5" s="1"/>
</calcChain>
</file>

<file path=xl/sharedStrings.xml><?xml version="1.0" encoding="utf-8"?>
<sst xmlns="http://schemas.openxmlformats.org/spreadsheetml/2006/main" count="67" uniqueCount="52">
  <si>
    <t>Level</t>
  </si>
  <si>
    <t>Description_en</t>
  </si>
  <si>
    <t>GridId</t>
  </si>
  <si>
    <t>Description_bg</t>
  </si>
  <si>
    <t>Description_pl</t>
  </si>
  <si>
    <t>Q1</t>
  </si>
  <si>
    <t>Q2</t>
  </si>
  <si>
    <t>Q3</t>
  </si>
  <si>
    <t>Q4</t>
  </si>
  <si>
    <t>Q1_Tab</t>
  </si>
  <si>
    <t>Q2_Tab</t>
  </si>
  <si>
    <t>Q3_Tab</t>
  </si>
  <si>
    <t>Q4_Tab</t>
  </si>
  <si>
    <t> -530,842</t>
  </si>
  <si>
    <t>Description_ru</t>
  </si>
  <si>
    <t>SALES REVENUES</t>
  </si>
  <si>
    <t>OTHER OPERATING REVENUE/(LOSS), NET</t>
  </si>
  <si>
    <t>CHANGE OF AVAILABLE STOCK OF FINISHED GOODS AND WORK IN PROGRESS</t>
  </si>
  <si>
    <t>MATERIALS</t>
  </si>
  <si>
    <t>EXTERNAL SERVICES</t>
  </si>
  <si>
    <t>EMPLOYEES</t>
  </si>
  <si>
    <t>AMORTIZATION</t>
  </si>
  <si>
    <t>CARRYING AMOUNT OF GOODS SOLD</t>
  </si>
  <si>
    <t>OTHER OPERATING EXPENSES </t>
  </si>
  <si>
    <t>OPERATING PROFIT</t>
  </si>
  <si>
    <t>EBITDA </t>
  </si>
  <si>
    <t>EBITDA  / SALES REVENUES</t>
  </si>
  <si>
    <t>OPERATING PROFIT / SALES REVENUES</t>
  </si>
  <si>
    <t>NET PROFIT FOR THE YEAR / SALES REVENUES</t>
  </si>
  <si>
    <t>FINANCIAL INCOME</t>
  </si>
  <si>
    <t>FINANCIAL EXPENSES</t>
  </si>
  <si>
    <t>FINANCIAL INCOME/(EXPENSES) NET</t>
  </si>
  <si>
    <t>PROFIT/(LOSS) FROM NET MONETARY POSITION RECALCULATED UNDER HYPER INFLATION </t>
  </si>
  <si>
    <t>PROFIT/(LOSS) FROM SALE/ PURCHASE OF SUBSIDIARIES, NET</t>
  </si>
  <si>
    <t>LOSS/(PROFIT) FROM ASSOCIATED COMPANIES</t>
  </si>
  <si>
    <t>PROFIT BEFORE TAX</t>
  </si>
  <si>
    <t>PROFIT TAX</t>
  </si>
  <si>
    <t>NET PROFIT FOR THE PERIOD</t>
  </si>
  <si>
    <t>OTHER COMPONENTS OF THE TOTAL INCOME:</t>
  </si>
  <si>
    <t>NET CHANGE IN FAIR VALUE OF AVAILABLE-FOR-SALE FINANCIAL ASSETS</t>
  </si>
  <si>
    <t>NET PROFIT FROM REVALUATION OF PROPERTY, PLANT AND EQUIPMENT</t>
  </si>
  <si>
    <t>EXCHANGE RATE DIFFERENCES FROM FOREIGN OPERATIONS</t>
  </si>
  <si>
    <t>INCOME TAX RELATED TO COMPONENTS OF OTHER COPREHENSIVE INCOME</t>
  </si>
  <si>
    <t>OTHER COMPREHENSIVE INCOME FOR THE PERIOD NET OF TAX</t>
  </si>
  <si>
    <t>TOTAL COMPREHENSIVE INCOME FOR THE PERIOD</t>
  </si>
  <si>
    <t>NET PROFIT FOR THE PERIOD, ATTRIBUTABLE TO: </t>
  </si>
  <si>
    <t>EQUITY HOLDERS OF THE PARENT</t>
  </si>
  <si>
    <t>NON-CONTROLLING INTEREST</t>
  </si>
  <si>
    <t>TOTAL COMPREHENSIVE INCOME ATTRIBUTABLE TO:</t>
  </si>
  <si>
    <t>EARNINGS PER SHARE</t>
  </si>
  <si>
    <t>PRICE PER SHARE</t>
  </si>
  <si>
    <t>PRICE PER SHARE/EARNINGS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</si>
</sst>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;\(#,##0\)"/>
    <numFmt numFmtId="165" formatCode="#,##0.00;\(#,##0.00\)"/>
    <numFmt numFmtId="166" formatCode="#,##0.000;\(#,##0.000\)"/>
    <numFmt numFmtId="167" formatCode="0.0%"/>
    <numFmt numFmtId="168" formatCode="_-* #,##0.00\ _л_в_._-;\-* #,##0.00\ _л_в_._-;_-* &quot;-&quot;??\ _л_в_._-;_-@_-"/>
    <numFmt numFmtId="169" formatCode="_(* #,##0_);_(* \(#,##0\);_(* &quot;-&quot;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.6"/>
      <color theme="1"/>
      <name val="Open Sans"/>
      <family val="2"/>
    </font>
    <font>
      <b/>
      <sz val="9.6"/>
      <color theme="1"/>
      <name val="Open Sans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sz val="11"/>
      <color theme="1"/>
      <name val="Times New Roman"/>
      <family val="2"/>
    </font>
    <font>
      <sz val="9.5"/>
      <name val="Open Sans"/>
      <charset val="204"/>
    </font>
    <font>
      <b/>
      <sz val="9.5"/>
      <color theme="1"/>
      <name val="Open Sans"/>
      <charset val="204"/>
    </font>
    <font>
      <b/>
      <sz val="9.5"/>
      <name val="Open Sans"/>
      <charset val="204"/>
    </font>
    <font>
      <sz val="9.5"/>
      <color theme="1"/>
      <name val="Open Sans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15" fillId="0" borderId="0"/>
    <xf numFmtId="0" fontId="7" fillId="0" borderId="0"/>
    <xf numFmtId="0" fontId="1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3" fillId="0" borderId="0"/>
    <xf numFmtId="9" fontId="6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3" fillId="2" borderId="1" xfId="0" applyNumberFormat="1" applyFont="1" applyFill="1" applyBorder="1" applyAlignment="1"/>
    <xf numFmtId="0" fontId="0" fillId="0" borderId="1" xfId="0" applyBorder="1"/>
    <xf numFmtId="0" fontId="3" fillId="3" borderId="3" xfId="0" applyNumberFormat="1" applyFont="1" applyFill="1" applyBorder="1" applyAlignment="1">
      <alignment horizontal="right"/>
    </xf>
    <xf numFmtId="9" fontId="5" fillId="4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 wrapText="1"/>
    </xf>
    <xf numFmtId="164" fontId="4" fillId="4" borderId="2" xfId="0" applyNumberFormat="1" applyFont="1" applyFill="1" applyBorder="1" applyAlignment="1">
      <alignment vertical="center" wrapText="1"/>
    </xf>
    <xf numFmtId="164" fontId="5" fillId="4" borderId="2" xfId="0" applyNumberFormat="1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right" vertical="center"/>
    </xf>
    <xf numFmtId="10" fontId="5" fillId="4" borderId="1" xfId="0" applyNumberFormat="1" applyFont="1" applyFill="1" applyBorder="1" applyAlignment="1">
      <alignment horizontal="right" vertical="center" wrapText="1"/>
    </xf>
    <xf numFmtId="167" fontId="5" fillId="4" borderId="1" xfId="0" applyNumberFormat="1" applyFont="1" applyFill="1" applyBorder="1" applyAlignment="1">
      <alignment vertical="center" wrapText="1"/>
    </xf>
    <xf numFmtId="10" fontId="5" fillId="4" borderId="1" xfId="0" applyNumberFormat="1" applyFont="1" applyFill="1" applyBorder="1" applyAlignment="1">
      <alignment vertical="center" wrapText="1"/>
    </xf>
    <xf numFmtId="166" fontId="0" fillId="0" borderId="1" xfId="0" applyNumberFormat="1" applyBorder="1"/>
    <xf numFmtId="166" fontId="4" fillId="4" borderId="2" xfId="0" applyNumberFormat="1" applyFont="1" applyFill="1" applyBorder="1" applyAlignment="1">
      <alignment vertical="center" wrapText="1"/>
    </xf>
    <xf numFmtId="10" fontId="5" fillId="4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vertical="center" wrapText="1"/>
    </xf>
    <xf numFmtId="165" fontId="2" fillId="0" borderId="1" xfId="0" applyNumberFormat="1" applyFont="1" applyBorder="1"/>
    <xf numFmtId="169" fontId="16" fillId="0" borderId="1" xfId="0" applyNumberFormat="1" applyFont="1" applyBorder="1" applyAlignment="1">
      <alignment horizontal="right"/>
    </xf>
    <xf numFmtId="169" fontId="16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/>
    <xf numFmtId="167" fontId="17" fillId="0" borderId="1" xfId="36" applyNumberFormat="1" applyFont="1" applyBorder="1"/>
    <xf numFmtId="169" fontId="18" fillId="0" borderId="1" xfId="0" applyNumberFormat="1" applyFont="1" applyBorder="1" applyAlignment="1">
      <alignment horizontal="right"/>
    </xf>
    <xf numFmtId="0" fontId="19" fillId="0" borderId="1" xfId="0" applyFont="1" applyBorder="1"/>
    <xf numFmtId="3" fontId="19" fillId="0" borderId="1" xfId="0" applyNumberFormat="1" applyFont="1" applyBorder="1"/>
    <xf numFmtId="169" fontId="16" fillId="0" borderId="1" xfId="37" applyNumberFormat="1" applyFont="1" applyBorder="1" applyAlignment="1">
      <alignment horizontal="center" vertical="center"/>
    </xf>
    <xf numFmtId="0" fontId="17" fillId="0" borderId="1" xfId="0" applyFont="1" applyBorder="1"/>
    <xf numFmtId="0" fontId="3" fillId="2" borderId="1" xfId="0" applyFont="1" applyFill="1" applyBorder="1"/>
  </cellXfs>
  <cellStyles count="38">
    <cellStyle name="Comma 2" xfId="3" xr:uid="{EAC336CE-5C97-4FC2-ABA1-3D99F905A193}"/>
    <cellStyle name="Comma 2 2" xfId="4" xr:uid="{59EDFFBE-53E5-4522-8A58-F3AD79C459DA}"/>
    <cellStyle name="Comma 2 2 2" xfId="5" xr:uid="{F11A3F92-9F74-4829-8BD2-59E692C9EEFD}"/>
    <cellStyle name="Comma 3" xfId="6" xr:uid="{74023CA6-768B-45B1-90C1-FCE15FC0F29D}"/>
    <cellStyle name="Comma 3 2" xfId="7" xr:uid="{27E9E293-EF5D-44AF-93D2-1C1A118968D8}"/>
    <cellStyle name="Comma 3 3" xfId="8" xr:uid="{40EEDA4A-04E5-45CE-BA2E-EB9C74B61605}"/>
    <cellStyle name="Comma 3 4" xfId="9" xr:uid="{AB053EF5-5BA4-4F52-A451-723D5BDB34BA}"/>
    <cellStyle name="Comma 4" xfId="10" xr:uid="{5A98F60D-17E7-41E7-8A20-A2291A409376}"/>
    <cellStyle name="Comma 5" xfId="11" xr:uid="{D24AA62D-B531-4AB9-8000-E1D930E2D941}"/>
    <cellStyle name="Comma 6" xfId="2" xr:uid="{2DEAFC28-C119-471E-B5F4-75CAF21DC865}"/>
    <cellStyle name="Hyperlink 2" xfId="12" xr:uid="{DD64523A-843A-4DCE-946C-5691B0BF863D}"/>
    <cellStyle name="Normal" xfId="0" builtinId="0"/>
    <cellStyle name="Normal 10" xfId="13" xr:uid="{57743B43-5F0E-4C9D-A597-3C2A4BA37501}"/>
    <cellStyle name="Normal 11" xfId="1" xr:uid="{527FE7D8-310A-49B7-92C1-69CF049EBB92}"/>
    <cellStyle name="Normal 2" xfId="14" xr:uid="{8F32518C-56FA-4249-8520-CEFAC203458C}"/>
    <cellStyle name="Normal 2 10" xfId="15" xr:uid="{A66E19D5-3D78-40E2-BD15-42CEEA25A064}"/>
    <cellStyle name="Normal 2 2" xfId="16" xr:uid="{551FF32A-F769-4F01-9C6A-4A0B7F71CC13}"/>
    <cellStyle name="Normal 2 2 2" xfId="17" xr:uid="{1B528E1F-0AEF-45A0-9885-AA8D9AA0E9E9}"/>
    <cellStyle name="Normal 2 3" xfId="18" xr:uid="{ED0C906B-EB7A-435B-8200-F14D92166912}"/>
    <cellStyle name="Normal 3" xfId="19" xr:uid="{40E6AD02-1558-4253-9C8E-18437EC4449F}"/>
    <cellStyle name="Normal 4" xfId="20" xr:uid="{F705324F-A885-4ED9-B4A4-2840056DCF96}"/>
    <cellStyle name="Normal 5" xfId="21" xr:uid="{740DC67E-9D6B-49EA-A056-06F2A296DAE6}"/>
    <cellStyle name="Normal 6" xfId="22" xr:uid="{FB966C13-8A81-4A14-858C-6FCF25625A8A}"/>
    <cellStyle name="Normal 6 2" xfId="23" xr:uid="{FC15E120-6476-4202-B2CA-14F8C60D74A5}"/>
    <cellStyle name="Normal 7" xfId="24" xr:uid="{0DCCD442-5571-4731-9CED-D02BDB5CA7C8}"/>
    <cellStyle name="Normal 8" xfId="25" xr:uid="{7A4A862A-757B-4CE6-AC4F-BD18FE34355E}"/>
    <cellStyle name="Normal 8 2" xfId="26" xr:uid="{481EA0C2-FEFA-404A-A4FA-B35341229B64}"/>
    <cellStyle name="Normal 8 3" xfId="27" xr:uid="{A99B0F10-DC57-4D9B-B85A-E83514C3220F}"/>
    <cellStyle name="Normal 9" xfId="28" xr:uid="{60361AFF-000D-44F7-989E-51D95154DEB2}"/>
    <cellStyle name="Normal_FS'05-Neochim group-raboten_Final2" xfId="37" xr:uid="{C140B412-0CAC-4FA4-B23B-19EC6B2CAA37}"/>
    <cellStyle name="Percent" xfId="36" builtinId="5"/>
    <cellStyle name="Percent 2" xfId="30" xr:uid="{8F32853A-0D92-434F-9F0A-E7A38523C6CD}"/>
    <cellStyle name="Percent 3" xfId="31" xr:uid="{E5DF9C51-599C-4A85-BE60-89100EC03933}"/>
    <cellStyle name="Percent 3 2" xfId="32" xr:uid="{97E3E7F3-4113-4CB4-AE6A-A0FFEED832DE}"/>
    <cellStyle name="Percent 3 3" xfId="33" xr:uid="{2A619DD3-BD2E-4C70-8E53-429D3869277D}"/>
    <cellStyle name="Percent 4" xfId="29" xr:uid="{5020EE2F-35B5-491A-A7BB-9A22E56187A1}"/>
    <cellStyle name="Обычный 2" xfId="34" xr:uid="{6F86734A-F824-4A4E-BD3C-09DFB4C80284}"/>
    <cellStyle name="Обычный_8" xfId="35" xr:uid="{E8D91FB3-7D2A-445F-A677-80DC20AE418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workbookViewId="0">
      <selection activeCell="E13" sqref="E13"/>
    </sheetView>
  </sheetViews>
  <sheetFormatPr defaultRowHeight="14.5"/>
  <cols>
    <col min="1" max="1" width="5.26953125" bestFit="1" customWidth="1"/>
    <col min="2" max="2" width="22.7265625" customWidth="1"/>
    <col min="3" max="3" width="21" customWidth="1"/>
    <col min="4" max="5" width="14" bestFit="1" customWidth="1"/>
  </cols>
  <sheetData>
    <row r="1" spans="1:6">
      <c r="A1" s="1" t="s">
        <v>0</v>
      </c>
      <c r="B1" s="1" t="s">
        <v>1</v>
      </c>
      <c r="C1" s="1" t="s">
        <v>3</v>
      </c>
      <c r="D1" s="1" t="s">
        <v>4</v>
      </c>
      <c r="E1" s="1" t="s">
        <v>14</v>
      </c>
      <c r="F1" s="1" t="s">
        <v>2</v>
      </c>
    </row>
    <row r="2" spans="1:6">
      <c r="A2" s="2">
        <v>1</v>
      </c>
      <c r="B2" s="2" t="s">
        <v>5</v>
      </c>
      <c r="C2" s="2" t="s">
        <v>5</v>
      </c>
      <c r="D2" s="2" t="s">
        <v>5</v>
      </c>
      <c r="E2" s="2" t="s">
        <v>5</v>
      </c>
      <c r="F2" s="2" t="s">
        <v>9</v>
      </c>
    </row>
    <row r="3" spans="1:6">
      <c r="A3" s="2">
        <v>1</v>
      </c>
      <c r="B3" s="2" t="s">
        <v>6</v>
      </c>
      <c r="C3" s="2" t="s">
        <v>6</v>
      </c>
      <c r="D3" s="2" t="s">
        <v>6</v>
      </c>
      <c r="E3" s="2" t="s">
        <v>6</v>
      </c>
      <c r="F3" s="2" t="s">
        <v>10</v>
      </c>
    </row>
    <row r="4" spans="1:6">
      <c r="A4" s="2">
        <v>1</v>
      </c>
      <c r="B4" s="2" t="s">
        <v>7</v>
      </c>
      <c r="C4" s="2" t="s">
        <v>7</v>
      </c>
      <c r="D4" s="2" t="s">
        <v>7</v>
      </c>
      <c r="E4" s="2" t="s">
        <v>7</v>
      </c>
      <c r="F4" s="2" t="s">
        <v>11</v>
      </c>
    </row>
    <row r="5" spans="1:6">
      <c r="A5" s="2">
        <v>1</v>
      </c>
      <c r="B5" s="2" t="s">
        <v>8</v>
      </c>
      <c r="C5" s="2" t="s">
        <v>8</v>
      </c>
      <c r="D5" s="2" t="s">
        <v>8</v>
      </c>
      <c r="E5" s="2" t="s">
        <v>8</v>
      </c>
      <c r="F5" s="2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0"/>
  <sheetViews>
    <sheetView tabSelected="1" zoomScale="64" zoomScaleNormal="64" workbookViewId="0">
      <selection activeCell="A10" sqref="A10"/>
    </sheetView>
  </sheetViews>
  <sheetFormatPr defaultRowHeight="14.5"/>
  <cols>
    <col min="1" max="1" width="90.26953125" customWidth="1"/>
    <col min="2" max="2" width="11.7265625" customWidth="1"/>
    <col min="3" max="4" width="17.26953125" bestFit="1" customWidth="1"/>
    <col min="5" max="8" width="16.7265625" customWidth="1"/>
  </cols>
  <sheetData>
    <row r="1" spans="1:8">
      <c r="A1" s="28" t="s">
        <v>1</v>
      </c>
      <c r="B1" s="3">
        <v>2014</v>
      </c>
      <c r="C1" s="3">
        <v>2015</v>
      </c>
      <c r="D1" s="3">
        <v>2016</v>
      </c>
      <c r="E1" s="3">
        <v>2017</v>
      </c>
      <c r="F1" s="3">
        <v>2018</v>
      </c>
      <c r="G1" s="3">
        <v>2019</v>
      </c>
      <c r="H1" s="3">
        <v>2020</v>
      </c>
    </row>
    <row r="2" spans="1:8">
      <c r="A2" s="2" t="s">
        <v>15</v>
      </c>
      <c r="B2" s="5">
        <v>840517</v>
      </c>
      <c r="C2" s="5">
        <v>876199</v>
      </c>
      <c r="D2" s="5">
        <v>881684</v>
      </c>
      <c r="E2" s="5">
        <v>1016109</v>
      </c>
      <c r="F2" s="8">
        <v>1182169</v>
      </c>
      <c r="G2" s="8">
        <v>1281421</v>
      </c>
      <c r="H2" s="19">
        <v>1439879</v>
      </c>
    </row>
    <row r="3" spans="1:8">
      <c r="A3" s="2" t="s">
        <v>16</v>
      </c>
      <c r="B3" s="5">
        <v>5465</v>
      </c>
      <c r="C3" s="5">
        <v>-2337</v>
      </c>
      <c r="D3" s="5">
        <v>8805</v>
      </c>
      <c r="E3" s="5">
        <v>4693</v>
      </c>
      <c r="F3" s="8">
        <v>10807</v>
      </c>
      <c r="G3" s="8">
        <v>12618</v>
      </c>
      <c r="H3" s="19">
        <v>10212</v>
      </c>
    </row>
    <row r="4" spans="1:8">
      <c r="A4" s="2" t="s">
        <v>17</v>
      </c>
      <c r="B4" s="5">
        <v>12279</v>
      </c>
      <c r="C4" s="5">
        <v>-261</v>
      </c>
      <c r="D4" s="5">
        <v>-3414</v>
      </c>
      <c r="E4" s="5">
        <v>9287</v>
      </c>
      <c r="F4" s="8">
        <v>8610</v>
      </c>
      <c r="G4" s="8">
        <v>-3503</v>
      </c>
      <c r="H4" s="20">
        <v>1907</v>
      </c>
    </row>
    <row r="5" spans="1:8">
      <c r="A5" s="2" t="s">
        <v>18</v>
      </c>
      <c r="B5" s="5">
        <v>-96334</v>
      </c>
      <c r="C5" s="5">
        <v>-85275</v>
      </c>
      <c r="D5" s="5">
        <v>-82595</v>
      </c>
      <c r="E5" s="5">
        <v>-92027</v>
      </c>
      <c r="F5" s="8">
        <v>-91364</v>
      </c>
      <c r="G5" s="8">
        <v>-93067</v>
      </c>
      <c r="H5" s="19">
        <v>-89254</v>
      </c>
    </row>
    <row r="6" spans="1:8">
      <c r="A6" s="2" t="s">
        <v>19</v>
      </c>
      <c r="B6" s="5">
        <v>-67207</v>
      </c>
      <c r="C6" s="5">
        <v>-66014</v>
      </c>
      <c r="D6" s="5">
        <v>-58004</v>
      </c>
      <c r="E6" s="5">
        <v>-63611</v>
      </c>
      <c r="F6" s="8">
        <v>-76006</v>
      </c>
      <c r="G6" s="8">
        <v>-74923</v>
      </c>
      <c r="H6" s="19">
        <v>-80476</v>
      </c>
    </row>
    <row r="7" spans="1:8">
      <c r="A7" s="2" t="s">
        <v>20</v>
      </c>
      <c r="B7" s="5">
        <v>-80880</v>
      </c>
      <c r="C7" s="5">
        <v>-81110</v>
      </c>
      <c r="D7" s="5">
        <v>-87004</v>
      </c>
      <c r="E7" s="5">
        <v>-100886</v>
      </c>
      <c r="F7" s="8">
        <v>-119048</v>
      </c>
      <c r="G7" s="8">
        <v>-126908</v>
      </c>
      <c r="H7" s="19">
        <v>-133102</v>
      </c>
    </row>
    <row r="8" spans="1:8">
      <c r="A8" s="2" t="s">
        <v>21</v>
      </c>
      <c r="B8" s="5">
        <v>-27802</v>
      </c>
      <c r="C8" s="5">
        <v>-26370</v>
      </c>
      <c r="D8" s="5">
        <v>-27559</v>
      </c>
      <c r="E8" s="5">
        <v>-30204</v>
      </c>
      <c r="F8" s="8">
        <v>-33095</v>
      </c>
      <c r="G8" s="8">
        <v>-43962</v>
      </c>
      <c r="H8" s="19">
        <v>-46607</v>
      </c>
    </row>
    <row r="9" spans="1:8">
      <c r="A9" s="2" t="s">
        <v>22</v>
      </c>
      <c r="B9" s="5" t="s">
        <v>13</v>
      </c>
      <c r="C9" s="5">
        <v>-568382</v>
      </c>
      <c r="D9" s="5">
        <v>-575432</v>
      </c>
      <c r="E9" s="5">
        <v>-676126</v>
      </c>
      <c r="F9" s="8">
        <v>-828309</v>
      </c>
      <c r="G9" s="8">
        <v>-878912</v>
      </c>
      <c r="H9" s="19">
        <v>-1043102</v>
      </c>
    </row>
    <row r="10" spans="1:8">
      <c r="A10" s="2" t="s">
        <v>23</v>
      </c>
      <c r="B10" s="5">
        <v>-15172</v>
      </c>
      <c r="C10" s="5">
        <v>-12832</v>
      </c>
      <c r="D10" s="5">
        <v>-14015</v>
      </c>
      <c r="E10" s="5">
        <v>-10888</v>
      </c>
      <c r="F10" s="8">
        <v>-13851</v>
      </c>
      <c r="G10" s="8">
        <v>-10839</v>
      </c>
      <c r="H10" s="19">
        <f>-15457</f>
        <v>-15457</v>
      </c>
    </row>
    <row r="11" spans="1:8">
      <c r="A11" s="2" t="s">
        <v>24</v>
      </c>
      <c r="B11" s="5">
        <v>40024</v>
      </c>
      <c r="C11" s="5">
        <v>33618</v>
      </c>
      <c r="D11" s="5">
        <v>42466</v>
      </c>
      <c r="E11" s="5">
        <v>56347</v>
      </c>
      <c r="F11" s="8">
        <v>40781</v>
      </c>
      <c r="G11" s="8">
        <v>61925</v>
      </c>
      <c r="H11" s="19">
        <f>SUM(H2:H10)</f>
        <v>44000</v>
      </c>
    </row>
    <row r="12" spans="1:8">
      <c r="A12" s="2" t="s">
        <v>25</v>
      </c>
      <c r="B12" s="6">
        <v>67.825999999999993</v>
      </c>
      <c r="C12" s="6">
        <v>59.988</v>
      </c>
      <c r="D12" s="6">
        <v>73656</v>
      </c>
      <c r="E12" s="6">
        <v>86551</v>
      </c>
      <c r="F12" s="9">
        <v>73806</v>
      </c>
      <c r="G12" s="9">
        <v>105887</v>
      </c>
      <c r="H12" s="21">
        <v>90607</v>
      </c>
    </row>
    <row r="13" spans="1:8">
      <c r="A13" s="2" t="s">
        <v>26</v>
      </c>
      <c r="B13" s="4">
        <v>0.08</v>
      </c>
      <c r="C13" s="4">
        <v>7.0000000000000007E-2</v>
      </c>
      <c r="D13" s="12">
        <v>8.4000000000000005E-2</v>
      </c>
      <c r="E13" s="11">
        <v>8.5099999999999995E-2</v>
      </c>
      <c r="F13" s="16">
        <v>6.2E-2</v>
      </c>
      <c r="G13" s="16">
        <v>8.3000000000000004E-2</v>
      </c>
      <c r="H13" s="22">
        <v>6.3E-2</v>
      </c>
    </row>
    <row r="14" spans="1:8">
      <c r="A14" s="2" t="s">
        <v>27</v>
      </c>
      <c r="B14" s="4">
        <v>0.05</v>
      </c>
      <c r="C14" s="4">
        <v>0.04</v>
      </c>
      <c r="D14" s="13">
        <v>5.1200000000000002E-2</v>
      </c>
      <c r="E14" s="11">
        <v>5.5399999999999998E-2</v>
      </c>
      <c r="F14" s="16">
        <v>3.4000000000000002E-2</v>
      </c>
      <c r="G14" s="16">
        <v>4.8000000000000001E-2</v>
      </c>
      <c r="H14" s="22">
        <v>3.1E-2</v>
      </c>
    </row>
    <row r="15" spans="1:8">
      <c r="A15" s="2" t="s">
        <v>28</v>
      </c>
      <c r="B15" s="4">
        <v>0.03</v>
      </c>
      <c r="C15" s="4">
        <v>0.02</v>
      </c>
      <c r="D15" s="13">
        <v>6.25E-2</v>
      </c>
      <c r="E15" s="11">
        <v>4.53E-2</v>
      </c>
      <c r="F15" s="16">
        <v>2.7E-2</v>
      </c>
      <c r="G15" s="16">
        <v>7.0000000000000007E-2</v>
      </c>
      <c r="H15" s="22">
        <v>1.4E-2</v>
      </c>
    </row>
    <row r="16" spans="1:8">
      <c r="A16" s="2" t="s">
        <v>29</v>
      </c>
      <c r="B16" s="6">
        <v>5350</v>
      </c>
      <c r="C16" s="6">
        <v>13854</v>
      </c>
      <c r="D16" s="6">
        <v>8201</v>
      </c>
      <c r="E16" s="6">
        <v>8378</v>
      </c>
      <c r="F16" s="9">
        <v>4079</v>
      </c>
      <c r="G16" s="9">
        <v>10536</v>
      </c>
      <c r="H16" s="23">
        <f>5077+18</f>
        <v>5095</v>
      </c>
    </row>
    <row r="17" spans="1:8">
      <c r="A17" s="2" t="s">
        <v>30</v>
      </c>
      <c r="B17" s="5">
        <v>-17764</v>
      </c>
      <c r="C17" s="5">
        <v>-21417</v>
      </c>
      <c r="D17" s="5">
        <v>-12983</v>
      </c>
      <c r="E17" s="5">
        <v>-11695</v>
      </c>
      <c r="F17" s="8">
        <v>9801</v>
      </c>
      <c r="G17" s="8">
        <v>-12546</v>
      </c>
      <c r="H17" s="19">
        <f>-19060-18</f>
        <v>-19078</v>
      </c>
    </row>
    <row r="18" spans="1:8">
      <c r="A18" s="2" t="s">
        <v>31</v>
      </c>
      <c r="B18" s="5">
        <v>-12414</v>
      </c>
      <c r="C18" s="5">
        <v>-7563</v>
      </c>
      <c r="D18" s="5">
        <v>-4782</v>
      </c>
      <c r="E18" s="5">
        <v>-3317</v>
      </c>
      <c r="F18" s="8">
        <v>5722</v>
      </c>
      <c r="G18" s="8">
        <v>-2010</v>
      </c>
      <c r="H18" s="19">
        <f>SUM(H16:H17)</f>
        <v>-13983</v>
      </c>
    </row>
    <row r="19" spans="1:8">
      <c r="A19" s="2" t="s">
        <v>32</v>
      </c>
      <c r="B19" s="6"/>
      <c r="C19" s="6"/>
      <c r="D19" s="6"/>
      <c r="E19" s="6"/>
      <c r="F19" s="6"/>
      <c r="G19" s="9"/>
      <c r="H19" s="24"/>
    </row>
    <row r="20" spans="1:8">
      <c r="A20" s="2" t="s">
        <v>33</v>
      </c>
      <c r="B20" s="5">
        <v>1.5609999999999999</v>
      </c>
      <c r="C20" s="5">
        <v>371</v>
      </c>
      <c r="D20" s="5">
        <v>14291</v>
      </c>
      <c r="E20" s="5"/>
      <c r="F20" s="5"/>
      <c r="G20" s="8">
        <v>4448</v>
      </c>
      <c r="H20" s="19">
        <v>-320</v>
      </c>
    </row>
    <row r="21" spans="1:8">
      <c r="A21" s="2" t="s">
        <v>34</v>
      </c>
      <c r="B21" s="5">
        <v>310</v>
      </c>
      <c r="C21" s="5">
        <v>-839</v>
      </c>
      <c r="D21" s="5">
        <v>8514</v>
      </c>
      <c r="E21" s="5">
        <v>812</v>
      </c>
      <c r="F21" s="8">
        <v>2657</v>
      </c>
      <c r="G21" s="8">
        <v>47687</v>
      </c>
      <c r="H21" s="19">
        <v>152</v>
      </c>
    </row>
    <row r="22" spans="1:8">
      <c r="A22" s="2" t="s">
        <v>35</v>
      </c>
      <c r="B22" s="5">
        <v>29199</v>
      </c>
      <c r="C22" s="5">
        <v>25587</v>
      </c>
      <c r="D22" s="5">
        <v>60218</v>
      </c>
      <c r="E22" s="5">
        <v>53842</v>
      </c>
      <c r="F22" s="8">
        <v>37460</v>
      </c>
      <c r="G22" s="8">
        <v>93394</v>
      </c>
      <c r="H22" s="19">
        <f>H11+H17+H19+H13+H21</f>
        <v>25074.062999999998</v>
      </c>
    </row>
    <row r="23" spans="1:8">
      <c r="A23" s="2" t="s">
        <v>36</v>
      </c>
      <c r="B23" s="6">
        <v>-5082</v>
      </c>
      <c r="C23" s="6">
        <v>-6363</v>
      </c>
      <c r="D23" s="6">
        <v>-9526</v>
      </c>
      <c r="E23" s="6">
        <v>-7792</v>
      </c>
      <c r="F23" s="9">
        <v>-7691</v>
      </c>
      <c r="G23" s="9">
        <v>-3778</v>
      </c>
      <c r="H23" s="23">
        <v>-5411</v>
      </c>
    </row>
    <row r="24" spans="1:8">
      <c r="A24" s="2" t="s">
        <v>37</v>
      </c>
      <c r="B24" s="6">
        <v>24117</v>
      </c>
      <c r="C24" s="6">
        <v>19224</v>
      </c>
      <c r="D24" s="6">
        <v>50692</v>
      </c>
      <c r="E24" s="6">
        <v>46050</v>
      </c>
      <c r="F24" s="9">
        <v>32356</v>
      </c>
      <c r="G24" s="9">
        <v>89616</v>
      </c>
      <c r="H24" s="23">
        <v>19977</v>
      </c>
    </row>
    <row r="25" spans="1:8">
      <c r="A25" s="2" t="s">
        <v>38</v>
      </c>
      <c r="B25" s="5"/>
      <c r="C25" s="5"/>
      <c r="D25" s="5"/>
      <c r="E25" s="5"/>
      <c r="F25" s="8"/>
      <c r="G25" s="8"/>
      <c r="H25" s="24"/>
    </row>
    <row r="26" spans="1:8">
      <c r="A26" s="2" t="s">
        <v>39</v>
      </c>
      <c r="B26" s="6">
        <v>247</v>
      </c>
      <c r="C26" s="6">
        <v>111</v>
      </c>
      <c r="D26" s="6">
        <v>1441</v>
      </c>
      <c r="E26" s="6">
        <v>1151</v>
      </c>
      <c r="F26" s="5"/>
      <c r="G26" s="8"/>
      <c r="H26" s="24"/>
    </row>
    <row r="27" spans="1:8">
      <c r="A27" s="2" t="s">
        <v>40</v>
      </c>
      <c r="B27" s="5">
        <v>-6</v>
      </c>
      <c r="C27" s="5"/>
      <c r="D27" s="5">
        <v>-136</v>
      </c>
      <c r="E27" s="5">
        <v>-43</v>
      </c>
      <c r="F27" s="8">
        <v>341</v>
      </c>
      <c r="G27" s="17"/>
      <c r="H27" s="19">
        <v>-41</v>
      </c>
    </row>
    <row r="28" spans="1:8">
      <c r="A28" s="2" t="s">
        <v>41</v>
      </c>
      <c r="B28" s="5">
        <v>-274</v>
      </c>
      <c r="C28" s="5">
        <v>105</v>
      </c>
      <c r="D28" s="5">
        <v>2397</v>
      </c>
      <c r="E28" s="5">
        <v>-768</v>
      </c>
      <c r="F28" s="8">
        <v>549</v>
      </c>
      <c r="G28" s="15">
        <v>3.274</v>
      </c>
      <c r="H28" s="19">
        <v>-1551</v>
      </c>
    </row>
    <row r="29" spans="1:8">
      <c r="A29" s="2" t="s">
        <v>42</v>
      </c>
      <c r="B29" s="5">
        <v>1</v>
      </c>
      <c r="C29" s="5"/>
      <c r="D29" s="5"/>
      <c r="E29" s="5"/>
      <c r="F29" s="8">
        <v>-34</v>
      </c>
      <c r="G29" s="17"/>
      <c r="H29" s="24">
        <v>4</v>
      </c>
    </row>
    <row r="30" spans="1:8">
      <c r="A30" s="2" t="s">
        <v>43</v>
      </c>
      <c r="B30" s="5">
        <v>-522</v>
      </c>
      <c r="C30" s="5">
        <v>165</v>
      </c>
      <c r="D30" s="5">
        <v>9136</v>
      </c>
      <c r="E30" s="5">
        <v>-127</v>
      </c>
      <c r="F30" s="8">
        <v>523</v>
      </c>
      <c r="G30" s="15">
        <v>3.2749999999999999</v>
      </c>
      <c r="H30" s="25">
        <v>-2412</v>
      </c>
    </row>
    <row r="31" spans="1:8">
      <c r="A31" s="2" t="s">
        <v>44</v>
      </c>
      <c r="B31" s="5">
        <v>23595</v>
      </c>
      <c r="C31" s="5">
        <v>19389</v>
      </c>
      <c r="D31" s="5">
        <v>59828</v>
      </c>
      <c r="E31" s="5">
        <v>45923</v>
      </c>
      <c r="F31" s="8">
        <v>32879</v>
      </c>
      <c r="G31" s="8">
        <v>93823</v>
      </c>
      <c r="H31" s="19">
        <v>17565</v>
      </c>
    </row>
    <row r="32" spans="1:8">
      <c r="A32" s="2" t="s">
        <v>45</v>
      </c>
      <c r="B32" s="5"/>
      <c r="C32" s="5"/>
      <c r="D32" s="5"/>
      <c r="E32" s="5"/>
      <c r="F32" s="8"/>
      <c r="G32" s="8"/>
      <c r="H32" s="24"/>
    </row>
    <row r="33" spans="1:8">
      <c r="A33" s="2" t="s">
        <v>46</v>
      </c>
      <c r="B33" s="5">
        <v>20238</v>
      </c>
      <c r="C33" s="5">
        <v>19105</v>
      </c>
      <c r="D33" s="5">
        <v>46342</v>
      </c>
      <c r="E33" s="5">
        <v>40153</v>
      </c>
      <c r="F33" s="8">
        <v>29442</v>
      </c>
      <c r="G33" s="8">
        <v>91383</v>
      </c>
      <c r="H33" s="26">
        <v>24976</v>
      </c>
    </row>
    <row r="34" spans="1:8">
      <c r="A34" s="2" t="s">
        <v>47</v>
      </c>
      <c r="B34" s="6">
        <v>3357</v>
      </c>
      <c r="C34" s="6">
        <v>284</v>
      </c>
      <c r="D34" s="6">
        <v>4350</v>
      </c>
      <c r="E34" s="6">
        <v>5897</v>
      </c>
      <c r="F34" s="9">
        <v>2914</v>
      </c>
      <c r="G34" s="9">
        <v>-1767</v>
      </c>
      <c r="H34" s="23">
        <v>-4999</v>
      </c>
    </row>
    <row r="35" spans="1:8">
      <c r="A35" s="2" t="s">
        <v>48</v>
      </c>
      <c r="B35" s="6"/>
      <c r="C35" s="6"/>
      <c r="D35" s="6"/>
      <c r="E35" s="6"/>
      <c r="F35" s="9"/>
      <c r="G35" s="9"/>
      <c r="H35" s="24"/>
    </row>
    <row r="36" spans="1:8">
      <c r="A36" s="2" t="s">
        <v>46</v>
      </c>
      <c r="B36" s="5">
        <v>20178</v>
      </c>
      <c r="C36" s="5">
        <v>17506</v>
      </c>
      <c r="D36" s="5">
        <v>53811</v>
      </c>
      <c r="E36" s="5">
        <v>41444</v>
      </c>
      <c r="F36" s="8">
        <v>30578</v>
      </c>
      <c r="G36" s="8">
        <v>94658</v>
      </c>
      <c r="H36" s="26">
        <v>23415</v>
      </c>
    </row>
    <row r="37" spans="1:8">
      <c r="A37" s="2" t="s">
        <v>47</v>
      </c>
      <c r="B37" s="5">
        <v>3939</v>
      </c>
      <c r="C37" s="5">
        <v>1718</v>
      </c>
      <c r="D37" s="5">
        <v>6017</v>
      </c>
      <c r="E37" s="5">
        <v>4479</v>
      </c>
      <c r="F37" s="8">
        <v>2301</v>
      </c>
      <c r="G37" s="8">
        <v>-835</v>
      </c>
      <c r="H37" s="19">
        <v>-5850</v>
      </c>
    </row>
    <row r="38" spans="1:8">
      <c r="A38" s="2" t="s">
        <v>49</v>
      </c>
      <c r="B38" s="7">
        <v>0.12</v>
      </c>
      <c r="C38" s="7">
        <v>0.17</v>
      </c>
      <c r="D38" s="10">
        <v>0.36</v>
      </c>
      <c r="E38" s="10">
        <v>0.31</v>
      </c>
      <c r="F38" s="10">
        <v>0.23400000000000001</v>
      </c>
      <c r="G38" s="10">
        <v>0.72599999999999998</v>
      </c>
      <c r="H38" s="24">
        <v>0.19900000000000001</v>
      </c>
    </row>
    <row r="39" spans="1:8">
      <c r="A39" s="2" t="s">
        <v>50</v>
      </c>
      <c r="B39" s="14">
        <v>3.88</v>
      </c>
      <c r="C39" s="14">
        <v>2.992</v>
      </c>
      <c r="D39" s="14">
        <v>2.72</v>
      </c>
      <c r="E39" s="14">
        <v>4.282</v>
      </c>
      <c r="F39" s="2">
        <v>3.5169999999999999</v>
      </c>
      <c r="G39" s="2">
        <v>3.4060000000000001</v>
      </c>
      <c r="H39" s="24">
        <v>3.194</v>
      </c>
    </row>
    <row r="40" spans="1:8">
      <c r="A40" s="2" t="s">
        <v>51</v>
      </c>
      <c r="B40" s="18">
        <v>32.33</v>
      </c>
      <c r="C40" s="18">
        <v>16</v>
      </c>
      <c r="D40" s="18">
        <v>8.31</v>
      </c>
      <c r="E40" s="18">
        <v>13.81</v>
      </c>
      <c r="F40" s="18">
        <v>15.03</v>
      </c>
      <c r="G40" s="18">
        <v>4.6900000000000004</v>
      </c>
      <c r="H40" s="27">
        <v>16.05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TableList</vt:lpstr>
      <vt:lpstr>Q4</vt:lpstr>
      <vt:lpstr>'Q4'!Tab</vt:lpstr>
      <vt:lpstr>TableList!TableList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2021-03-02T12:02:13Z</dcterms:modified>
</cp:coreProperties>
</file>