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tabRatio="713" activeTab="0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6" sheetId="6" r:id="rId6"/>
    <sheet name="Exerpt 7" sheetId="7" r:id="rId7"/>
    <sheet name="Exerpt 8" sheetId="8" r:id="rId8"/>
    <sheet name="Exerpt 8 Bulgaria" sheetId="9" r:id="rId9"/>
    <sheet name="Exerpt 8 USA" sheetId="10" r:id="rId10"/>
  </sheets>
  <externalReferences>
    <externalReference r:id="rId13"/>
    <externalReference r:id="rId14"/>
    <externalReference r:id="rId15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_xlnm.Print_Area" localSheetId="1">'1-Balance Sheet'!$A$1:$I$103</definedName>
    <definedName name="_xlnm.Print_Area" localSheetId="2">'2 - Income Statement'!$A$1:$H$59</definedName>
    <definedName name="_xlnm.Print_Area" localSheetId="3">'3 - Cash Flow Statement'!$A$1:$H$61</definedName>
    <definedName name="_xlnm.Print_Area" localSheetId="4">'4 - Owners'' equity'!$A$1:$M$46</definedName>
    <definedName name="_xlnm.Print_Area" localSheetId="5">'Exerpt 6'!$A$1:$R$58</definedName>
    <definedName name="_xlnm.Print_Area" localSheetId="6">'Exerpt 7'!$A$1:$H$117</definedName>
    <definedName name="_xlnm.Print_Area" localSheetId="7">'Exerpt 8'!$A$1:$J$37</definedName>
    <definedName name="_xlnm.Print_Area" localSheetId="8">'Exerpt 8 Bulgaria'!$A$1:$J$37</definedName>
    <definedName name="_xlnm.Print_Area" localSheetId="9">'Exerpt 8 USA'!$A$1:$I$37</definedName>
    <definedName name="_xlnm.Print_Area" localSheetId="0">'Title'!$A$1:$B$29</definedName>
    <definedName name="_xlnm.Print_Titles" localSheetId="1">'1-Balance Sheet'!$9:$9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<sst xmlns="http://schemas.openxmlformats.org/spreadsheetml/2006/main" count="1118" uniqueCount="862">
  <si>
    <t>26.10.216</t>
  </si>
  <si>
    <t>ЙОРДАНКА ПЕТКОВА</t>
  </si>
  <si>
    <t>E-mail: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</si>
  <si>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</si>
  <si>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</si>
  <si>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</si>
  <si>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</si>
  <si>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</si>
  <si>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</si>
  <si>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</si>
  <si>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</si>
  <si>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</si>
  <si>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</si>
  <si>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</si>
  <si>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</si>
  <si>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</si>
  <si>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</si>
  <si>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</si>
  <si>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</si>
  <si>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1-0421</t>
  </si>
  <si>
    <t>1-0422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</si>
  <si>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</si>
  <si>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</si>
  <si>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</si>
  <si>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</si>
  <si>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</si>
  <si>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</si>
  <si>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</si>
  <si>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</si>
  <si>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</si>
  <si>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1-0451</t>
  </si>
  <si>
    <t>1-0452</t>
  </si>
  <si>
    <t>1-0453</t>
  </si>
  <si>
    <t>1-0051</t>
  </si>
  <si>
    <t>1-0451-1</t>
  </si>
  <si>
    <t>1-0052</t>
  </si>
  <si>
    <t>1-0454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</si>
  <si>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</si>
  <si>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</si>
  <si>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</si>
  <si>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</si>
  <si>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</si>
  <si>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</si>
  <si>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</si>
  <si>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</si>
  <si>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</si>
  <si>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</si>
  <si>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1-0511</t>
  </si>
  <si>
    <t>1-0512</t>
  </si>
  <si>
    <t>1-0512-1</t>
  </si>
  <si>
    <t>1-0514</t>
  </si>
  <si>
    <t>1-0044</t>
  </si>
  <si>
    <t>1-0515</t>
  </si>
  <si>
    <t>1-0045</t>
  </si>
  <si>
    <t>1-0517</t>
  </si>
  <si>
    <t>1-0510</t>
  </si>
  <si>
    <t>1-0046</t>
  </si>
  <si>
    <t>1-0510-1</t>
  </si>
  <si>
    <t xml:space="preserve"> </t>
  </si>
  <si>
    <t>1-0520</t>
  </si>
  <si>
    <t>1-0516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</si>
  <si>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</si>
  <si>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</si>
  <si>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</si>
  <si>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</si>
  <si>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</si>
  <si>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</si>
  <si>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</si>
  <si>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</si>
  <si>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</si>
  <si>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</si>
  <si>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</si>
  <si>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</si>
  <si>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</si>
  <si>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</si>
  <si>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</si>
  <si>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1-0613-1</t>
  </si>
  <si>
    <t>1-0615</t>
  </si>
  <si>
    <t>1-0616</t>
  </si>
  <si>
    <t>1-0081</t>
  </si>
  <si>
    <t>1-0617</t>
  </si>
  <si>
    <t>1-0082</t>
  </si>
  <si>
    <t>1-0618</t>
  </si>
  <si>
    <t>1-0619</t>
  </si>
  <si>
    <t>1-0083</t>
  </si>
  <si>
    <t>1-0610</t>
  </si>
  <si>
    <t>1-0084</t>
  </si>
  <si>
    <t>1-0085</t>
  </si>
  <si>
    <t>1-0610-1</t>
  </si>
  <si>
    <t>1-0086</t>
  </si>
  <si>
    <t>1-0700</t>
  </si>
  <si>
    <t>1-0700-1</t>
  </si>
  <si>
    <t>1-0093</t>
  </si>
  <si>
    <t>1-0750</t>
  </si>
  <si>
    <t>1-0095</t>
  </si>
  <si>
    <t>1-0151</t>
  </si>
  <si>
    <t>1-0153</t>
  </si>
  <si>
    <t>1-0155</t>
  </si>
  <si>
    <t>1-0157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</si>
  <si>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</si>
  <si>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</si>
  <si>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</si>
  <si>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</si>
  <si>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</si>
  <si>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</si>
  <si>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</si>
  <si>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</si>
  <si>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</si>
  <si>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</si>
  <si>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</si>
  <si>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</si>
  <si>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</si>
  <si>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</si>
  <si>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</si>
  <si>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</si>
  <si>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</si>
  <si>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</si>
  <si>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</si>
  <si>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</si>
  <si>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</si>
  <si>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</si>
  <si>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</si>
  <si>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</si>
  <si>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</si>
  <si>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</si>
  <si>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</si>
  <si>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</si>
  <si>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</si>
  <si>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</si>
  <si>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</si>
  <si>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</si>
  <si>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</si>
  <si>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</si>
  <si>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</si>
  <si>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</si>
  <si>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</si>
  <si>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</si>
  <si>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</si>
  <si>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</si>
  <si>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</si>
  <si>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</si>
  <si>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</si>
  <si>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</si>
  <si>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</si>
  <si>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</si>
  <si>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</si>
  <si>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</si>
  <si>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</si>
  <si>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</si>
  <si>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</si>
  <si>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</si>
  <si>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</si>
  <si>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</si>
  <si>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</si>
  <si>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</si>
  <si>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</si>
  <si>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</si>
  <si>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</si>
  <si>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</si>
  <si>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</si>
  <si>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</si>
  <si>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</si>
  <si>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</si>
  <si>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</si>
  <si>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</si>
  <si>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</si>
  <si>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</si>
  <si>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</si>
  <si>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</si>
  <si>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</si>
  <si>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</si>
  <si>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</si>
  <si>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</si>
  <si>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</si>
  <si>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</si>
  <si>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</si>
  <si>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</si>
  <si>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</si>
  <si>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</si>
  <si>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</si>
  <si>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</si>
  <si>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</si>
  <si>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</si>
  <si>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</si>
  <si>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</si>
  <si>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</si>
  <si>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</si>
  <si>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</si>
  <si>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</si>
  <si>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</si>
  <si>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</si>
  <si>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</si>
  <si>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</si>
  <si>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</si>
  <si>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</si>
  <si>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</si>
  <si>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</si>
  <si>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</si>
  <si>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</si>
  <si>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</si>
  <si>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</si>
  <si>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</si>
  <si>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</si>
  <si>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</si>
  <si>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</si>
  <si>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</si>
  <si>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</si>
  <si>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</si>
  <si>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</si>
  <si>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</si>
  <si>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</si>
  <si>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</si>
  <si>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</si>
  <si>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</si>
  <si>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</si>
  <si>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</si>
  <si>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</si>
  <si>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</si>
  <si>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</si>
  <si>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</si>
  <si>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</si>
  <si>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</si>
  <si>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</si>
  <si>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</si>
  <si>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</si>
  <si>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</si>
  <si>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</si>
  <si>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</si>
  <si>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</si>
  <si>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</si>
  <si>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</si>
  <si>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</si>
  <si>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</si>
  <si>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</si>
  <si>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</si>
  <si>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</si>
  <si>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</si>
  <si>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</si>
  <si>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</si>
  <si>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</si>
  <si>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</si>
  <si>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</si>
  <si>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</si>
  <si>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</si>
  <si>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</si>
  <si>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</si>
  <si>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</si>
  <si>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</si>
  <si>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</si>
  <si>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</si>
  <si>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</si>
  <si>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</si>
  <si>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</si>
  <si>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</si>
  <si>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</si>
  <si>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</si>
  <si>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</si>
  <si>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</si>
  <si>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</si>
  <si>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</si>
  <si>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</si>
  <si>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</si>
  <si>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</si>
  <si>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</si>
  <si>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</si>
  <si>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</si>
  <si>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</si>
  <si>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</si>
  <si>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</si>
  <si>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</si>
  <si>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</si>
  <si>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</si>
  <si>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</si>
  <si>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</si>
  <si>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</si>
  <si>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</si>
  <si>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</si>
  <si>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</si>
  <si>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</si>
  <si>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</si>
  <si>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</si>
  <si>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</si>
  <si>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</si>
  <si>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</si>
  <si>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</si>
  <si>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</si>
  <si>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</si>
  <si>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</si>
  <si>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</si>
  <si>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</si>
  <si>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</si>
  <si>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</si>
  <si>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</si>
  <si>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</si>
  <si>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</si>
  <si>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</si>
  <si>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</si>
  <si>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</si>
  <si>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</si>
  <si>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</si>
  <si>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</si>
  <si>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</si>
  <si>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</si>
  <si>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</si>
  <si>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</si>
  <si>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</si>
  <si>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</si>
  <si>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</si>
  <si>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</si>
  <si>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</si>
  <si>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</si>
  <si>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</si>
  <si>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</si>
  <si>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</si>
  <si>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</si>
  <si>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</si>
  <si>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</si>
  <si>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</si>
  <si>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</si>
  <si>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</si>
  <si>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</si>
  <si>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</si>
  <si>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</si>
  <si>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</si>
  <si>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</si>
  <si>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</si>
  <si>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</si>
  <si>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</si>
  <si>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</si>
  <si>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</si>
  <si>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</si>
  <si>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</si>
  <si>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</si>
  <si>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</si>
  <si>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</si>
  <si>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</si>
  <si>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</si>
  <si>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</si>
  <si>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</si>
  <si>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</si>
  <si>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</si>
  <si>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</si>
  <si>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</si>
  <si>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</si>
  <si>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</si>
  <si>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</si>
  <si>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</si>
  <si>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</si>
  <si>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</si>
  <si>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</si>
  <si>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</si>
  <si>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</si>
  <si>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</si>
  <si>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</si>
  <si>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</si>
  <si>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</si>
  <si>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</si>
  <si>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</si>
  <si>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</si>
  <si>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</si>
  <si>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</si>
  <si>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</si>
  <si>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Way of representation: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</si>
  <si>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</si>
  <si>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</si>
  <si>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</si>
  <si>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</si>
  <si>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</si>
  <si>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</si>
  <si>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Media:</t>
  </si>
  <si>
    <t>Person that prepared the report: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</si>
  <si>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</si>
  <si>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</si>
  <si>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</si>
  <si>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</si>
  <si>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</si>
  <si>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</si>
  <si>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</si>
  <si>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</si>
  <si>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</si>
  <si>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</si>
  <si>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</si>
  <si>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</si>
  <si>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</si>
  <si>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</si>
  <si>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</si>
  <si>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</si>
  <si>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8. Other</t>
  </si>
  <si>
    <t>Total property, plant and equipment</t>
  </si>
  <si>
    <t>II. Investment property</t>
  </si>
  <si>
    <t>IV. Intangible assets</t>
  </si>
  <si>
    <t>1. Rights of ownership</t>
  </si>
  <si>
    <t>2. Software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</si>
  <si>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</si>
  <si>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</si>
  <si>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</si>
  <si>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</si>
  <si>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</si>
  <si>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</si>
  <si>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</si>
  <si>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</si>
  <si>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</si>
  <si>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</si>
  <si>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</si>
  <si>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</si>
  <si>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</si>
  <si>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other</t>
  </si>
  <si>
    <t xml:space="preserve">3. Other financial assets </t>
  </si>
  <si>
    <t>Total long-term financial assets</t>
  </si>
  <si>
    <t>1. Related parties</t>
  </si>
  <si>
    <t>2. Trade loans</t>
  </si>
  <si>
    <t>3. Financial lease receivables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</si>
  <si>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</si>
  <si>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</si>
  <si>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</si>
  <si>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</si>
  <si>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</si>
  <si>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</si>
  <si>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</si>
  <si>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</si>
  <si>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</si>
  <si>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</si>
  <si>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6. Other materials</t>
  </si>
  <si>
    <t>Total inventory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</si>
  <si>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</si>
  <si>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</si>
  <si>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</si>
  <si>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</si>
  <si>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</si>
  <si>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</si>
  <si>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</si>
  <si>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</si>
  <si>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</si>
  <si>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</si>
  <si>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</si>
  <si>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</si>
  <si>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</si>
  <si>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</si>
  <si>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</si>
  <si>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</si>
  <si>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</si>
  <si>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</si>
  <si>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</si>
  <si>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</si>
  <si>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</si>
  <si>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</si>
  <si>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</si>
  <si>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</si>
  <si>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</si>
  <si>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</si>
  <si>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</si>
  <si>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</si>
  <si>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</si>
  <si>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</si>
  <si>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</si>
  <si>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</si>
  <si>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</si>
  <si>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</si>
  <si>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</si>
  <si>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</si>
  <si>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</si>
  <si>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</si>
  <si>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</si>
  <si>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</si>
  <si>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</si>
  <si>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</si>
  <si>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</si>
  <si>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</si>
  <si>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</si>
  <si>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</si>
  <si>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</si>
  <si>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</si>
  <si>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</si>
  <si>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</si>
  <si>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</si>
  <si>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</si>
  <si>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</si>
  <si>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</si>
  <si>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</si>
  <si>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</si>
  <si>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</si>
  <si>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</si>
  <si>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</si>
  <si>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</si>
  <si>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</si>
  <si>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</si>
  <si>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</si>
  <si>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</si>
  <si>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</si>
  <si>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</si>
  <si>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</si>
  <si>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</si>
  <si>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</si>
  <si>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</si>
  <si>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</si>
  <si>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</si>
  <si>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</si>
  <si>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</si>
  <si>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</si>
  <si>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</si>
  <si>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</si>
  <si>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</si>
  <si>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</si>
  <si>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</si>
  <si>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</si>
  <si>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</si>
  <si>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</si>
  <si>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</si>
  <si>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</si>
  <si>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</si>
  <si>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</si>
  <si>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</si>
  <si>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</si>
  <si>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</si>
  <si>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</si>
  <si>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</si>
  <si>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</si>
  <si>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</si>
  <si>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</si>
  <si>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</si>
  <si>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</si>
  <si>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</si>
  <si>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</si>
  <si>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</si>
  <si>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</si>
  <si>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</si>
  <si>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</si>
  <si>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</si>
  <si>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</si>
  <si>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</si>
  <si>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</si>
  <si>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</si>
  <si>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</si>
  <si>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</si>
  <si>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</si>
  <si>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</si>
  <si>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</si>
  <si>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</si>
  <si>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</si>
  <si>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</si>
  <si>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</si>
  <si>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</si>
  <si>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</si>
  <si>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</si>
  <si>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</si>
  <si>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</si>
  <si>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</si>
  <si>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</si>
  <si>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</si>
  <si>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</si>
  <si>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</si>
  <si>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</si>
  <si>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</si>
  <si>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</si>
  <si>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</si>
  <si>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</si>
  <si>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</si>
  <si>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</si>
  <si>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</si>
  <si>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</si>
  <si>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</si>
  <si>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</si>
  <si>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</si>
  <si>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</si>
  <si>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</si>
  <si>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</si>
  <si>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</si>
  <si>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</si>
  <si>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</si>
  <si>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</si>
  <si>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</si>
  <si>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</si>
  <si>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</si>
  <si>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</si>
  <si>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</si>
  <si>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</si>
  <si>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</si>
  <si>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</si>
  <si>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</si>
  <si>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</si>
  <si>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</si>
  <si>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</si>
  <si>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</si>
  <si>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</si>
  <si>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</si>
  <si>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</si>
  <si>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</si>
  <si>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</si>
  <si>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</si>
  <si>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</si>
  <si>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</si>
  <si>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</si>
  <si>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</si>
  <si>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</si>
  <si>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</si>
  <si>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</si>
  <si>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</si>
  <si>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</si>
  <si>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</si>
  <si>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</si>
  <si>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</si>
  <si>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</si>
  <si>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</si>
  <si>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</si>
  <si>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</si>
  <si>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</si>
  <si>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</si>
  <si>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</si>
  <si>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</si>
  <si>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</si>
  <si>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</si>
  <si>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</si>
  <si>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</si>
  <si>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</si>
  <si>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</si>
  <si>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</si>
  <si>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</si>
  <si>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</si>
  <si>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</si>
  <si>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</si>
  <si>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</si>
  <si>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</si>
  <si>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</si>
  <si>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</si>
  <si>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</si>
  <si>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</si>
  <si>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</si>
  <si>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</si>
  <si>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</si>
  <si>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</si>
  <si>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</si>
  <si>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</si>
  <si>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</si>
  <si>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Code of the row - 6</t>
  </si>
  <si>
    <t>Note:  The number in the cell  "Balance at the beginning of the reporting period" represents the respective value at the end of the previous period.</t>
  </si>
  <si>
    <t>Code of the row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</si>
  <si>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</si>
  <si>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</si>
  <si>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</si>
  <si>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</si>
  <si>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</si>
  <si>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</si>
  <si>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</si>
  <si>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</si>
  <si>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</si>
  <si>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</si>
  <si>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</si>
  <si>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</si>
  <si>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</si>
  <si>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</si>
  <si>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</si>
  <si>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</si>
  <si>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</si>
  <si>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</si>
  <si>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</si>
  <si>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Other</t>
  </si>
  <si>
    <t>Total propety, plant and equipment</t>
  </si>
  <si>
    <t>Investment property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</si>
  <si>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</si>
  <si>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</si>
  <si>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</si>
  <si>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</si>
  <si>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</si>
  <si>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</si>
  <si>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</si>
  <si>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</si>
  <si>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</si>
  <si>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</si>
  <si>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</si>
  <si>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</si>
  <si>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</si>
  <si>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</si>
  <si>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</si>
  <si>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</si>
  <si>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</si>
  <si>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</si>
  <si>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</si>
  <si>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</si>
  <si>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</si>
  <si>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</si>
  <si>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</si>
  <si>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</si>
  <si>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</si>
  <si>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</si>
  <si>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</si>
  <si>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</si>
  <si>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</si>
  <si>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</si>
  <si>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</si>
  <si>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</si>
  <si>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</si>
  <si>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</si>
  <si>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</si>
  <si>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</si>
  <si>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</si>
  <si>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</si>
  <si>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</si>
  <si>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</si>
  <si>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</si>
  <si>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</si>
  <si>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</si>
  <si>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</si>
  <si>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</si>
  <si>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</si>
  <si>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</si>
  <si>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</si>
  <si>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</si>
  <si>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</si>
  <si>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</si>
  <si>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</si>
  <si>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</si>
  <si>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</si>
  <si>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</si>
  <si>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</si>
  <si>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</si>
  <si>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</si>
  <si>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</si>
  <si>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</si>
  <si>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</si>
  <si>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</si>
  <si>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</si>
  <si>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</si>
  <si>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</si>
  <si>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</si>
  <si>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</si>
  <si>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</si>
  <si>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</si>
  <si>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</si>
  <si>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</si>
  <si>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other </t>
  </si>
  <si>
    <t>4. Short-term payables</t>
  </si>
  <si>
    <t>Trade loans</t>
  </si>
  <si>
    <t>Trade accounts payable</t>
  </si>
  <si>
    <t>Advance payments</t>
  </si>
  <si>
    <t>Taxes payable, incl.: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</si>
  <si>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</si>
  <si>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</si>
  <si>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</si>
  <si>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</si>
  <si>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</si>
  <si>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</si>
  <si>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</si>
  <si>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</si>
  <si>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</si>
  <si>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</si>
  <si>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</si>
  <si>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</si>
  <si>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</si>
  <si>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</si>
  <si>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</si>
  <si>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</si>
  <si>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</si>
  <si>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</si>
  <si>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</si>
  <si>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</si>
  <si>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</si>
  <si>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</si>
  <si>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</si>
  <si>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</si>
  <si>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</si>
  <si>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</si>
  <si>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</si>
  <si>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</si>
  <si>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SECURITIES IN BULGARIA</t>
  </si>
  <si>
    <t>Value of the securities</t>
  </si>
  <si>
    <t xml:space="preserve">revaluation </t>
  </si>
  <si>
    <t>Data about the company</t>
  </si>
  <si>
    <t>annual and six months</t>
  </si>
  <si>
    <t>(BGN thousand)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</si>
  <si>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</si>
  <si>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</si>
  <si>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</si>
  <si>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Sofia, 5 Lachezar Stanchev Str., fl. 10</t>
  </si>
  <si>
    <t>02 813 41 45</t>
  </si>
  <si>
    <t>Lbondzhova@sopharma.bg</t>
  </si>
  <si>
    <t>Head of Reporting department</t>
  </si>
  <si>
    <t>Lyudmila Bondzhova</t>
  </si>
  <si>
    <t>(consolidated report)</t>
  </si>
  <si>
    <t>2. Due to financial institutions</t>
  </si>
  <si>
    <t>SECURITIES IN USA</t>
  </si>
  <si>
    <t>www.sopharma.bg,</t>
  </si>
  <si>
    <t>6. Business inventory</t>
  </si>
  <si>
    <t>7. Expenses for acquisition and liquidation of tangible fixed assets</t>
  </si>
  <si>
    <t>1. Investments in:</t>
  </si>
  <si>
    <t>VII. Trade and other receivables from:</t>
  </si>
  <si>
    <t>I. Trade and other liabilities</t>
  </si>
  <si>
    <t>Total long-term liabilities</t>
  </si>
  <si>
    <t>paybles to personnel</t>
  </si>
  <si>
    <t>social security payables</t>
  </si>
  <si>
    <t>SHAREHOLDERS' EQUITY, MINORITY SHAREHOLDINGS AND LIABILITIES</t>
  </si>
  <si>
    <t>1. Corporate profit tax</t>
  </si>
  <si>
    <t>E. Cash and cash equivalents in the beginning of the period</t>
  </si>
  <si>
    <t>F. Cash and cash equivqlents in the end of the period</t>
  </si>
  <si>
    <t>Shareholders' equity - as at end of reporting period</t>
  </si>
  <si>
    <t>Expenses for the acquisition and liquidation of assets in an economic manner</t>
  </si>
  <si>
    <t>Business inventory</t>
  </si>
  <si>
    <t>Investments in:</t>
  </si>
  <si>
    <t xml:space="preserve"> - lacks</t>
  </si>
  <si>
    <t>1. Due to financial institutions</t>
  </si>
  <si>
    <t xml:space="preserve"> - long-term loans due to financial institutions</t>
  </si>
  <si>
    <t>Payables to personnel</t>
  </si>
  <si>
    <t>Social security payables</t>
  </si>
  <si>
    <t>2. Bonds, incl.:</t>
  </si>
  <si>
    <t>Target reserves:</t>
  </si>
  <si>
    <t>in compliance with art. 32, para 1, item 5 and art. 33, para 1, item 6 from Ordinance 2</t>
  </si>
  <si>
    <t>III. Financial result</t>
  </si>
  <si>
    <t>1-0010</t>
  </si>
  <si>
    <t>1-0041</t>
  </si>
  <si>
    <t>1-0016</t>
  </si>
  <si>
    <t>1-0020</t>
  </si>
  <si>
    <t>1-0050</t>
  </si>
  <si>
    <t>1-0042-1</t>
  </si>
  <si>
    <t>1-0042-2</t>
  </si>
  <si>
    <t>1-0042-3</t>
  </si>
  <si>
    <t>1-0042-4</t>
  </si>
  <si>
    <t>1-0042-5</t>
  </si>
  <si>
    <t>1-0040</t>
  </si>
  <si>
    <t>1-0046-1</t>
  </si>
  <si>
    <t>1-0040-1</t>
  </si>
  <si>
    <t>1-0060</t>
  </si>
  <si>
    <t>1-0060-1</t>
  </si>
  <si>
    <t>1-0070</t>
  </si>
  <si>
    <t>1-0086-1</t>
  </si>
  <si>
    <t>1-0086-2</t>
  </si>
  <si>
    <t>1-0080</t>
  </si>
  <si>
    <t>1-0093-1</t>
  </si>
  <si>
    <t>1-0093-2</t>
  </si>
  <si>
    <t>1-0093-3</t>
  </si>
  <si>
    <t>1-0093-4</t>
  </si>
  <si>
    <t>1-0090</t>
  </si>
  <si>
    <t>1-0150</t>
  </si>
  <si>
    <t>1-0160</t>
  </si>
  <si>
    <t>for public companies and other issuers of securities,
real-estate investment trusts and  
persons under §1d from LPOS</t>
  </si>
  <si>
    <t>III. Biological assets</t>
  </si>
  <si>
    <t>3. 
Development products</t>
  </si>
  <si>
    <t xml:space="preserve">government securities
</t>
  </si>
  <si>
    <t>other investments held to maturity</t>
  </si>
  <si>
    <t>5. Biological assets</t>
  </si>
  <si>
    <t>Ognian Donev</t>
  </si>
  <si>
    <t xml:space="preserve">Executive Director </t>
  </si>
  <si>
    <t>02 813 42 00</t>
  </si>
  <si>
    <t>b</t>
  </si>
  <si>
    <t xml:space="preserve">Preparer:   </t>
  </si>
  <si>
    <t xml:space="preserve">Represented by:   </t>
  </si>
  <si>
    <t xml:space="preserve">Date of preparation:   </t>
  </si>
  <si>
    <t xml:space="preserve">Date of preparation:  </t>
  </si>
  <si>
    <t xml:space="preserve">Preparer:  </t>
  </si>
  <si>
    <t xml:space="preserve">Represented by:  </t>
  </si>
  <si>
    <t>At the beginning of the year</t>
  </si>
  <si>
    <t>Increase</t>
  </si>
  <si>
    <t>Decrease</t>
  </si>
  <si>
    <t xml:space="preserve">At the end of the period </t>
  </si>
  <si>
    <t>bonds incl.:</t>
  </si>
  <si>
    <t>II. Trade and other receivables</t>
  </si>
  <si>
    <t xml:space="preserve">4. Other  </t>
  </si>
  <si>
    <t>4. Reimbursed (paid) loans, incl. on financial leasing</t>
  </si>
  <si>
    <t>Biological assets</t>
  </si>
  <si>
    <t>consolidated</t>
  </si>
  <si>
    <r>
      <rPr>
        <b/>
        <sz val="12"/>
        <rFont val="Times New Roman"/>
        <family val="1"/>
      </rPr>
      <t>Note:</t>
    </r>
    <r>
      <rPr>
        <sz val="12"/>
        <rFont val="Times New Roman"/>
        <family val="1"/>
      </rPr>
      <t xml:space="preserve">  Exerpt № 2 - Income statement is prepared on accumulated basis.</t>
    </r>
  </si>
  <si>
    <t xml:space="preserve">SECURITIES </t>
  </si>
  <si>
    <t>The number in the cell "Cash and cash equivalents in the beginning fo the period" represents the respective value in the beginning of the year.</t>
  </si>
  <si>
    <t>* Last updated December 2021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</si>
</sst>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/m/yyyy\ &quot;г.&quot;;@"/>
    <numFmt numFmtId="165" formatCode="_-* #,##0.00\ &quot;лв&quot;_-;\-* #,##0.00\ &quot;лв&quot;_-;_-* &quot;-&quot;??\ &quot;лв&quot;_-;_-@_-"/>
    <numFmt numFmtId="166" formatCode="[$-402]dd\ mmmm\ yyyy\ &quot;г.&quot;"/>
    <numFmt numFmtId="167" formatCode="0.0"/>
    <numFmt numFmtId="168" formatCode="_-* #,##0.0_-;\-* #,##0.0_-;_-* &quot;-&quot;??_-;_-@_-"/>
    <numFmt numFmtId="169" formatCode="_-* #,##0_-;\-* #,##0_-;_-* &quot;-&quot;??_-;_-@_-"/>
  </numFmts>
  <fonts count="7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12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14" fontId="4" fillId="33" borderId="14" xfId="69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49" fontId="4" fillId="33" borderId="14" xfId="69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69" applyFont="1" applyBorder="1" applyAlignment="1" applyProtection="1">
      <alignment horizontal="right"/>
      <protection/>
    </xf>
    <xf numFmtId="49" fontId="4" fillId="33" borderId="14" xfId="69" applyNumberFormat="1" applyFont="1" applyFill="1" applyBorder="1" applyProtection="1">
      <alignment/>
      <protection locked="0"/>
    </xf>
    <xf numFmtId="49" fontId="69" fillId="33" borderId="14" xfId="54" applyNumberFormat="1" applyFont="1" applyFill="1" applyBorder="1" applyAlignment="1" applyProtection="1">
      <alignment/>
      <protection locked="0"/>
    </xf>
    <xf numFmtId="0" fontId="4" fillId="0" borderId="0" xfId="58" applyFont="1" applyProtection="1">
      <alignment/>
      <protection/>
    </xf>
    <xf numFmtId="0" fontId="7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7" fillId="0" borderId="0" xfId="67" applyFont="1" applyAlignment="1" applyProtection="1">
      <alignment horizont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5" fillId="34" borderId="17" xfId="64" applyFont="1" applyFill="1" applyBorder="1" applyAlignment="1" applyProtection="1">
      <alignment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0" fontId="3" fillId="0" borderId="0" xfId="64" applyFont="1" applyBorder="1" applyAlignment="1" applyProtection="1">
      <alignment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4" fillId="0" borderId="0" xfId="64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164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vertical="top" wrapText="1"/>
      <protection locked="0"/>
    </xf>
    <xf numFmtId="1" fontId="4" fillId="0" borderId="0" xfId="64" applyNumberFormat="1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4" fillId="0" borderId="0" xfId="67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4" applyFont="1" applyBorder="1" applyAlignment="1" applyProtection="1">
      <alignment horizontal="right" vertical="center"/>
      <protection hidden="1"/>
    </xf>
    <xf numFmtId="164" fontId="4" fillId="0" borderId="0" xfId="64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7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3" fillId="0" borderId="18" xfId="67" applyFont="1" applyBorder="1" applyAlignment="1" applyProtection="1">
      <alignment horizontal="center" vertical="center" wrapText="1"/>
      <protection/>
    </xf>
    <xf numFmtId="0" fontId="4" fillId="0" borderId="17" xfId="67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6" applyFont="1" applyAlignment="1" applyProtection="1">
      <alignment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13" fillId="0" borderId="0" xfId="66" applyFont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0" fontId="14" fillId="0" borderId="0" xfId="66" applyFont="1" applyAlignment="1" applyProtection="1">
      <alignment horizontal="left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68" applyFo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Border="1" applyProtection="1">
      <alignment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4" fillId="0" borderId="0" xfId="63" applyFont="1" applyProtection="1">
      <alignment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63" applyFont="1" applyAlignment="1" applyProtection="1">
      <alignment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49" fontId="4" fillId="0" borderId="0" xfId="63" applyNumberFormat="1" applyFont="1" applyProtection="1">
      <alignment/>
      <protection/>
    </xf>
    <xf numFmtId="0" fontId="17" fillId="0" borderId="0" xfId="64" applyFont="1" applyBorder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18" xfId="62" applyFont="1" applyBorder="1" applyAlignment="1" applyProtection="1">
      <alignment horizontal="center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 vertical="center"/>
      <protection/>
    </xf>
    <xf numFmtId="0" fontId="4" fillId="0" borderId="17" xfId="62" applyFont="1" applyBorder="1" applyAlignment="1" applyProtection="1" quotePrefix="1">
      <alignment horizontal="right" vertical="center"/>
      <protection/>
    </xf>
    <xf numFmtId="0" fontId="3" fillId="0" borderId="17" xfId="62" applyFont="1" applyBorder="1" applyAlignment="1" applyProtection="1">
      <alignment horizontal="right" vertical="center"/>
      <protection/>
    </xf>
    <xf numFmtId="0" fontId="3" fillId="0" borderId="17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 vertical="center" wrapText="1"/>
      <protection/>
    </xf>
    <xf numFmtId="0" fontId="4" fillId="0" borderId="19" xfId="62" applyFont="1" applyBorder="1" applyAlignment="1" applyProtection="1">
      <alignment horizontal="right" vertical="center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22" xfId="60" applyFont="1" applyBorder="1" applyAlignment="1" applyProtection="1">
      <alignment horizontal="center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49" fontId="4" fillId="0" borderId="18" xfId="60" applyNumberFormat="1" applyFont="1" applyBorder="1" applyAlignment="1" applyProtection="1">
      <alignment horizontal="center" vertical="center" wrapText="1"/>
      <protection/>
    </xf>
    <xf numFmtId="0" fontId="4" fillId="0" borderId="18" xfId="60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4" fillId="0" borderId="18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23" xfId="61" applyFont="1" applyBorder="1" applyAlignment="1" applyProtection="1">
      <alignment horizontal="centerContinuous" vertical="center" wrapText="1"/>
      <protection/>
    </xf>
    <xf numFmtId="165" fontId="3" fillId="0" borderId="14" xfId="46" applyNumberFormat="1" applyFont="1" applyBorder="1" applyAlignment="1" applyProtection="1">
      <alignment horizontal="centerContinuous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4" fillId="0" borderId="18" xfId="61" applyNumberFormat="1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13" xfId="69" applyFont="1" applyBorder="1" applyAlignment="1" applyProtection="1">
      <alignment horizontal="centerContinuous" vertical="center" wrapText="1"/>
      <protection/>
    </xf>
    <xf numFmtId="14" fontId="3" fillId="0" borderId="16" xfId="64" applyNumberFormat="1" applyFont="1" applyBorder="1" applyAlignment="1" applyProtection="1">
      <alignment horizontal="center" vertical="top" wrapText="1"/>
      <protection/>
    </xf>
    <xf numFmtId="0" fontId="9" fillId="34" borderId="24" xfId="64" applyFont="1" applyFill="1" applyBorder="1" applyAlignment="1" applyProtection="1">
      <alignment horizontal="left" vertical="top" wrapText="1"/>
      <protection/>
    </xf>
    <xf numFmtId="0" fontId="9" fillId="34" borderId="19" xfId="64" applyFont="1" applyFill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5" fillId="34" borderId="14" xfId="64" applyFont="1" applyFill="1" applyBorder="1" applyAlignment="1" applyProtection="1">
      <alignment vertical="top" wrapText="1"/>
      <protection/>
    </xf>
    <xf numFmtId="0" fontId="5" fillId="34" borderId="14" xfId="64" applyFont="1" applyFill="1" applyBorder="1" applyAlignment="1" applyProtection="1">
      <alignment vertical="top"/>
      <protection/>
    </xf>
    <xf numFmtId="1" fontId="5" fillId="34" borderId="14" xfId="64" applyNumberFormat="1" applyFont="1" applyFill="1" applyBorder="1" applyAlignment="1" applyProtection="1">
      <alignment vertical="top" wrapText="1"/>
      <protection/>
    </xf>
    <xf numFmtId="1" fontId="5" fillId="34" borderId="14" xfId="64" applyNumberFormat="1" applyFont="1" applyFill="1" applyBorder="1" applyAlignment="1" applyProtection="1">
      <alignment vertical="top"/>
      <protection/>
    </xf>
    <xf numFmtId="1" fontId="5" fillId="34" borderId="14" xfId="0" applyNumberFormat="1" applyFont="1" applyFill="1" applyBorder="1" applyAlignment="1" applyProtection="1">
      <alignment vertical="top" wrapText="1"/>
      <protection/>
    </xf>
    <xf numFmtId="0" fontId="5" fillId="34" borderId="14" xfId="0" applyFont="1" applyFill="1" applyBorder="1" applyAlignment="1" applyProtection="1">
      <alignment vertical="top"/>
      <protection/>
    </xf>
    <xf numFmtId="49" fontId="5" fillId="34" borderId="14" xfId="64" applyNumberFormat="1" applyFont="1" applyFill="1" applyBorder="1" applyAlignment="1" applyProtection="1">
      <alignment vertical="top"/>
      <protection/>
    </xf>
    <xf numFmtId="1" fontId="5" fillId="34" borderId="14" xfId="0" applyNumberFormat="1" applyFont="1" applyFill="1" applyBorder="1" applyAlignment="1" applyProtection="1">
      <alignment vertical="top"/>
      <protection/>
    </xf>
    <xf numFmtId="0" fontId="3" fillId="0" borderId="0" xfId="66" applyFont="1" applyAlignment="1" applyProtection="1">
      <alignment wrapText="1"/>
      <protection locked="0"/>
    </xf>
    <xf numFmtId="0" fontId="3" fillId="0" borderId="14" xfId="67" applyFont="1" applyBorder="1" applyAlignment="1" applyProtection="1">
      <alignment vertical="center" wrapText="1"/>
      <protection/>
    </xf>
    <xf numFmtId="0" fontId="12" fillId="0" borderId="14" xfId="67" applyFont="1" applyBorder="1" applyAlignment="1" applyProtection="1">
      <alignment vertical="center" wrapText="1"/>
      <protection/>
    </xf>
    <xf numFmtId="0" fontId="9" fillId="0" borderId="14" xfId="67" applyFont="1" applyBorder="1" applyAlignment="1" applyProtection="1">
      <alignment vertical="center" wrapText="1"/>
      <protection/>
    </xf>
    <xf numFmtId="0" fontId="22" fillId="0" borderId="18" xfId="68" applyFont="1" applyBorder="1" applyAlignment="1">
      <alignment horizontal="centerContinuous" vertical="center" wrapText="1"/>
      <protection/>
    </xf>
    <xf numFmtId="0" fontId="22" fillId="0" borderId="25" xfId="68" applyFont="1" applyBorder="1" applyAlignment="1">
      <alignment horizontal="centerContinuous" vertical="center" wrapText="1"/>
      <protection/>
    </xf>
    <xf numFmtId="0" fontId="22" fillId="0" borderId="26" xfId="68" applyFont="1" applyBorder="1" applyAlignment="1">
      <alignment horizontal="centerContinuous" vertical="center" wrapText="1"/>
      <protection/>
    </xf>
    <xf numFmtId="0" fontId="22" fillId="0" borderId="13" xfId="68" applyFont="1" applyBorder="1" applyAlignment="1">
      <alignment horizontal="centerContinuous" vertical="center" wrapText="1"/>
      <protection/>
    </xf>
    <xf numFmtId="0" fontId="22" fillId="0" borderId="14" xfId="68" applyFont="1" applyBorder="1" applyAlignment="1">
      <alignment horizontal="center" vertical="center" wrapText="1"/>
      <protection/>
    </xf>
    <xf numFmtId="0" fontId="16" fillId="0" borderId="12" xfId="0" applyFont="1" applyBorder="1" applyAlignment="1">
      <alignment vertical="center" wrapText="1"/>
    </xf>
    <xf numFmtId="0" fontId="22" fillId="0" borderId="14" xfId="62" applyFont="1" applyBorder="1" applyAlignment="1" applyProtection="1">
      <alignment horizontal="center" vertical="center" wrapText="1"/>
      <protection/>
    </xf>
    <xf numFmtId="0" fontId="22" fillId="0" borderId="14" xfId="62" applyFont="1" applyBorder="1" applyAlignment="1" applyProtection="1">
      <alignment vertical="justify" wrapText="1"/>
      <protection/>
    </xf>
    <xf numFmtId="0" fontId="23" fillId="0" borderId="14" xfId="62" applyFont="1" applyBorder="1" applyProtection="1">
      <alignment/>
      <protection/>
    </xf>
    <xf numFmtId="0" fontId="23" fillId="0" borderId="14" xfId="62" applyFont="1" applyBorder="1" applyAlignment="1" applyProtection="1">
      <alignment wrapText="1"/>
      <protection/>
    </xf>
    <xf numFmtId="0" fontId="23" fillId="0" borderId="14" xfId="62" applyFont="1" applyBorder="1" applyAlignment="1" applyProtection="1">
      <alignment vertical="center" wrapText="1"/>
      <protection/>
    </xf>
    <xf numFmtId="0" fontId="24" fillId="0" borderId="14" xfId="62" applyFont="1" applyBorder="1" applyAlignment="1" applyProtection="1">
      <alignment horizontal="right"/>
      <protection/>
    </xf>
    <xf numFmtId="0" fontId="22" fillId="0" borderId="14" xfId="62" applyFont="1" applyBorder="1" applyAlignment="1" applyProtection="1">
      <alignment horizontal="left"/>
      <protection/>
    </xf>
    <xf numFmtId="0" fontId="23" fillId="0" borderId="14" xfId="62" applyFont="1" applyBorder="1" applyAlignment="1" applyProtection="1">
      <alignment horizontal="left" vertical="center" wrapText="1"/>
      <protection/>
    </xf>
    <xf numFmtId="0" fontId="22" fillId="0" borderId="27" xfId="62" applyFont="1" applyBorder="1" applyAlignment="1" applyProtection="1">
      <alignment vertical="justify" wrapText="1"/>
      <protection/>
    </xf>
    <xf numFmtId="0" fontId="14" fillId="0" borderId="14" xfId="62" applyFont="1" applyBorder="1" applyAlignment="1" applyProtection="1">
      <alignment vertical="justify"/>
      <protection/>
    </xf>
    <xf numFmtId="0" fontId="23" fillId="0" borderId="14" xfId="62" applyFont="1" applyBorder="1" applyAlignment="1" applyProtection="1">
      <alignment vertical="justify"/>
      <protection/>
    </xf>
    <xf numFmtId="0" fontId="22" fillId="0" borderId="14" xfId="62" applyFont="1" applyBorder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19" fillId="0" borderId="0" xfId="60" applyFont="1" applyBorder="1" applyAlignment="1" applyProtection="1">
      <alignment horizontal="left" vertical="center" wrapText="1"/>
      <protection/>
    </xf>
    <xf numFmtId="165" fontId="3" fillId="0" borderId="14" xfId="46" applyNumberFormat="1" applyFont="1" applyBorder="1" applyAlignment="1" applyProtection="1">
      <alignment horizontal="center" vertical="center" wrapText="1"/>
      <protection/>
    </xf>
    <xf numFmtId="0" fontId="18" fillId="0" borderId="18" xfId="61" applyFont="1" applyBorder="1" applyAlignment="1" applyProtection="1">
      <alignment horizontal="center" vertical="center" wrapText="1"/>
      <protection/>
    </xf>
    <xf numFmtId="0" fontId="18" fillId="0" borderId="28" xfId="61" applyFont="1" applyBorder="1" applyAlignment="1" applyProtection="1">
      <alignment horizontal="centerContinuous" vertical="center" wrapText="1"/>
      <protection/>
    </xf>
    <xf numFmtId="49" fontId="4" fillId="33" borderId="14" xfId="69" applyNumberFormat="1" applyFont="1" applyFill="1" applyBorder="1" applyProtection="1">
      <alignment/>
      <protection locked="0"/>
    </xf>
    <xf numFmtId="49" fontId="69" fillId="33" borderId="28" xfId="54" applyNumberFormat="1" applyFont="1" applyFill="1" applyBorder="1" applyAlignment="1" applyProtection="1">
      <alignment/>
      <protection locked="0"/>
    </xf>
    <xf numFmtId="49" fontId="3" fillId="0" borderId="29" xfId="68" applyNumberFormat="1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0" fontId="3" fillId="0" borderId="30" xfId="68" applyFont="1" applyFill="1" applyBorder="1" applyAlignment="1" applyProtection="1">
      <alignment horizontal="center" vertical="center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0" fontId="3" fillId="0" borderId="0" xfId="68" applyFont="1" applyBorder="1" applyProtection="1">
      <alignment/>
      <protection/>
    </xf>
    <xf numFmtId="0" fontId="3" fillId="0" borderId="0" xfId="68" applyFont="1" applyProtection="1">
      <alignment/>
      <protection/>
    </xf>
    <xf numFmtId="0" fontId="70" fillId="0" borderId="0" xfId="64" applyFont="1" applyBorder="1" applyAlignment="1" applyProtection="1">
      <alignment horizontal="centerContinuous" vertical="center"/>
      <protection/>
    </xf>
    <xf numFmtId="0" fontId="3" fillId="0" borderId="31" xfId="64" applyFont="1" applyBorder="1" applyAlignment="1" applyProtection="1">
      <alignment horizontal="center" vertical="top" wrapText="1"/>
      <protection/>
    </xf>
    <xf numFmtId="0" fontId="3" fillId="0" borderId="11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14" fontId="3" fillId="0" borderId="34" xfId="64" applyNumberFormat="1" applyFont="1" applyBorder="1" applyAlignment="1" applyProtection="1">
      <alignment horizontal="center" vertical="top" wrapText="1"/>
      <protection/>
    </xf>
    <xf numFmtId="0" fontId="3" fillId="0" borderId="10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3" fillId="0" borderId="35" xfId="67" applyFont="1" applyBorder="1" applyAlignment="1" applyProtection="1">
      <alignment horizontal="left" vertical="center" wrapText="1"/>
      <protection/>
    </xf>
    <xf numFmtId="0" fontId="22" fillId="0" borderId="26" xfId="62" applyFont="1" applyBorder="1" applyAlignment="1" applyProtection="1">
      <alignment vertical="justify" wrapText="1"/>
      <protection/>
    </xf>
    <xf numFmtId="0" fontId="3" fillId="0" borderId="29" xfId="62" applyFont="1" applyBorder="1" applyAlignment="1" applyProtection="1">
      <alignment horizontal="centerContinuous"/>
      <protection/>
    </xf>
    <xf numFmtId="0" fontId="9" fillId="34" borderId="26" xfId="64" applyFont="1" applyFill="1" applyBorder="1" applyAlignment="1" applyProtection="1">
      <alignment vertical="top" wrapText="1"/>
      <protection/>
    </xf>
    <xf numFmtId="3" fontId="4" fillId="0" borderId="26" xfId="65" applyNumberFormat="1" applyFont="1" applyBorder="1" applyAlignment="1" applyProtection="1">
      <alignment vertical="top" wrapText="1"/>
      <protection/>
    </xf>
    <xf numFmtId="3" fontId="4" fillId="0" borderId="36" xfId="65" applyNumberFormat="1" applyFont="1" applyBorder="1" applyAlignment="1" applyProtection="1">
      <alignment vertical="top" wrapText="1"/>
      <protection/>
    </xf>
    <xf numFmtId="0" fontId="4" fillId="0" borderId="28" xfId="64" applyFont="1" applyBorder="1" applyAlignment="1" applyProtection="1">
      <alignment vertical="top" wrapText="1"/>
      <protection/>
    </xf>
    <xf numFmtId="0" fontId="5" fillId="34" borderId="28" xfId="64" applyFont="1" applyFill="1" applyBorder="1" applyAlignment="1" applyProtection="1">
      <alignment vertical="top" wrapText="1"/>
      <protection/>
    </xf>
    <xf numFmtId="1" fontId="5" fillId="34" borderId="28" xfId="0" applyNumberFormat="1" applyFont="1" applyFill="1" applyBorder="1" applyAlignment="1" applyProtection="1">
      <alignment vertical="top"/>
      <protection/>
    </xf>
    <xf numFmtId="0" fontId="5" fillId="34" borderId="28" xfId="0" applyFont="1" applyFill="1" applyBorder="1" applyAlignment="1" applyProtection="1">
      <alignment vertical="top"/>
      <protection/>
    </xf>
    <xf numFmtId="1" fontId="5" fillId="34" borderId="18" xfId="0" applyNumberFormat="1" applyFont="1" applyFill="1" applyBorder="1" applyAlignment="1" applyProtection="1">
      <alignment vertical="top"/>
      <protection/>
    </xf>
    <xf numFmtId="49" fontId="9" fillId="34" borderId="37" xfId="64" applyNumberFormat="1" applyFont="1" applyFill="1" applyBorder="1" applyAlignment="1" applyProtection="1">
      <alignment vertical="center" wrapText="1"/>
      <protection/>
    </xf>
    <xf numFmtId="0" fontId="9" fillId="34" borderId="38" xfId="64" applyFont="1" applyFill="1" applyBorder="1" applyAlignment="1" applyProtection="1">
      <alignment vertical="top" wrapText="1"/>
      <protection/>
    </xf>
    <xf numFmtId="0" fontId="9" fillId="34" borderId="26" xfId="64" applyFont="1" applyFill="1" applyBorder="1" applyAlignment="1" applyProtection="1">
      <alignment horizontal="left" vertical="top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top" wrapText="1"/>
      <protection/>
    </xf>
    <xf numFmtId="0" fontId="3" fillId="0" borderId="30" xfId="64" applyFont="1" applyBorder="1" applyAlignment="1" applyProtection="1">
      <alignment horizontal="center" vertical="top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14" fontId="3" fillId="0" borderId="23" xfId="64" applyNumberFormat="1" applyFont="1" applyBorder="1" applyAlignment="1" applyProtection="1">
      <alignment horizontal="center" vertical="top" wrapText="1"/>
      <protection/>
    </xf>
    <xf numFmtId="1" fontId="9" fillId="34" borderId="26" xfId="64" applyNumberFormat="1" applyFont="1" applyFill="1" applyBorder="1" applyAlignment="1" applyProtection="1">
      <alignment vertical="top" wrapText="1"/>
      <protection/>
    </xf>
    <xf numFmtId="0" fontId="5" fillId="34" borderId="19" xfId="64" applyFont="1" applyFill="1" applyBorder="1" applyAlignment="1" applyProtection="1">
      <alignment vertical="top"/>
      <protection/>
    </xf>
    <xf numFmtId="0" fontId="5" fillId="34" borderId="19" xfId="0" applyFont="1" applyFill="1" applyBorder="1" applyAlignment="1" applyProtection="1">
      <alignment vertical="top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7" xfId="67" applyFont="1" applyBorder="1" applyAlignment="1" applyProtection="1">
      <alignment vertical="center" wrapText="1"/>
      <protection/>
    </xf>
    <xf numFmtId="0" fontId="4" fillId="0" borderId="17" xfId="67" applyFont="1" applyBorder="1" applyAlignment="1" applyProtection="1">
      <alignment horizontal="left" vertical="center" wrapText="1"/>
      <protection/>
    </xf>
    <xf numFmtId="0" fontId="10" fillId="0" borderId="17" xfId="67" applyFont="1" applyBorder="1" applyAlignment="1" applyProtection="1">
      <alignment vertical="center" wrapText="1"/>
      <protection/>
    </xf>
    <xf numFmtId="0" fontId="20" fillId="0" borderId="17" xfId="67" applyFont="1" applyBorder="1" applyAlignment="1" applyProtection="1">
      <alignment wrapText="1"/>
      <protection/>
    </xf>
    <xf numFmtId="0" fontId="10" fillId="0" borderId="19" xfId="67" applyFont="1" applyBorder="1" applyAlignment="1" applyProtection="1">
      <alignment horizontal="right" vertical="center" wrapText="1"/>
      <protection/>
    </xf>
    <xf numFmtId="0" fontId="4" fillId="0" borderId="17" xfId="67" applyFont="1" applyFill="1" applyBorder="1" applyAlignment="1" applyProtection="1">
      <alignment vertical="center" wrapText="1"/>
      <protection/>
    </xf>
    <xf numFmtId="0" fontId="3" fillId="0" borderId="17" xfId="67" applyFont="1" applyBorder="1" applyAlignment="1" applyProtection="1">
      <alignment horizontal="right" vertical="center" wrapText="1"/>
      <protection/>
    </xf>
    <xf numFmtId="0" fontId="4" fillId="0" borderId="17" xfId="67" applyFont="1" applyBorder="1" applyAlignment="1" applyProtection="1">
      <alignment wrapText="1"/>
      <protection/>
    </xf>
    <xf numFmtId="0" fontId="20" fillId="0" borderId="17" xfId="67" applyFont="1" applyBorder="1" applyAlignment="1" applyProtection="1">
      <alignment horizontal="left" vertical="center" wrapText="1"/>
      <protection/>
    </xf>
    <xf numFmtId="0" fontId="4" fillId="0" borderId="19" xfId="67" applyFont="1" applyBorder="1" applyAlignment="1" applyProtection="1">
      <alignment vertical="center" wrapText="1"/>
      <protection/>
    </xf>
    <xf numFmtId="0" fontId="3" fillId="0" borderId="39" xfId="67" applyFont="1" applyBorder="1" applyAlignment="1" applyProtection="1">
      <alignment horizontal="center" vertical="center" wrapText="1"/>
      <protection/>
    </xf>
    <xf numFmtId="0" fontId="3" fillId="0" borderId="29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0" fontId="21" fillId="0" borderId="26" xfId="67" applyFont="1" applyBorder="1" applyAlignment="1" applyProtection="1">
      <alignment horizontal="left" vertical="center" wrapText="1"/>
      <protection/>
    </xf>
    <xf numFmtId="0" fontId="3" fillId="0" borderId="19" xfId="67" applyFont="1" applyBorder="1" applyAlignment="1" applyProtection="1">
      <alignment vertical="center" wrapText="1"/>
      <protection/>
    </xf>
    <xf numFmtId="0" fontId="21" fillId="0" borderId="19" xfId="67" applyFont="1" applyBorder="1" applyAlignment="1" applyProtection="1">
      <alignment horizontal="left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9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Fill="1" applyBorder="1" applyAlignment="1" applyProtection="1">
      <alignment horizontal="center" vertical="center" wrapText="1"/>
      <protection/>
    </xf>
    <xf numFmtId="49" fontId="3" fillId="0" borderId="30" xfId="66" applyNumberFormat="1" applyFont="1" applyFill="1" applyBorder="1" applyAlignment="1" applyProtection="1">
      <alignment horizontal="center" vertical="center" wrapText="1"/>
      <protection/>
    </xf>
    <xf numFmtId="0" fontId="22" fillId="0" borderId="29" xfId="62" applyFont="1" applyBorder="1" applyProtection="1">
      <alignment/>
      <protection/>
    </xf>
    <xf numFmtId="0" fontId="4" fillId="0" borderId="19" xfId="60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0" fontId="22" fillId="0" borderId="0" xfId="60" applyFont="1" applyBorder="1" applyAlignment="1" applyProtection="1">
      <alignment horizontal="left" vertical="center" wrapText="1"/>
      <protection/>
    </xf>
    <xf numFmtId="0" fontId="25" fillId="0" borderId="18" xfId="61" applyFont="1" applyBorder="1" applyAlignment="1" applyProtection="1">
      <alignment horizontal="center" vertical="center" wrapText="1"/>
      <protection/>
    </xf>
    <xf numFmtId="0" fontId="25" fillId="0" borderId="28" xfId="61" applyFont="1" applyBorder="1" applyAlignment="1" applyProtection="1">
      <alignment horizontal="centerContinuous" vertical="center" wrapText="1"/>
      <protection/>
    </xf>
    <xf numFmtId="0" fontId="22" fillId="0" borderId="26" xfId="61" applyFont="1" applyBorder="1" applyAlignment="1" applyProtection="1">
      <alignment horizontal="left" vertical="center" wrapText="1"/>
      <protection/>
    </xf>
    <xf numFmtId="0" fontId="23" fillId="0" borderId="14" xfId="61" applyFont="1" applyBorder="1" applyAlignment="1" applyProtection="1">
      <alignment horizontal="left" vertical="center" wrapText="1"/>
      <protection/>
    </xf>
    <xf numFmtId="0" fontId="24" fillId="0" borderId="29" xfId="61" applyFont="1" applyBorder="1" applyAlignment="1" applyProtection="1">
      <alignment horizontal="right" vertical="center" wrapText="1"/>
      <protection/>
    </xf>
    <xf numFmtId="0" fontId="23" fillId="0" borderId="14" xfId="61" applyFont="1" applyFill="1" applyBorder="1" applyAlignment="1" applyProtection="1">
      <alignment vertical="center" wrapText="1"/>
      <protection/>
    </xf>
    <xf numFmtId="0" fontId="4" fillId="0" borderId="19" xfId="61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>
      <alignment horizontal="centerContinuous" vertical="center" wrapText="1"/>
    </xf>
    <xf numFmtId="49" fontId="22" fillId="0" borderId="18" xfId="68" applyNumberFormat="1" applyFont="1" applyBorder="1" applyAlignment="1">
      <alignment horizontal="centerContinuous" vertical="center" wrapText="1"/>
      <protection/>
    </xf>
    <xf numFmtId="0" fontId="22" fillId="0" borderId="10" xfId="68" applyFont="1" applyBorder="1" applyAlignment="1">
      <alignment horizontal="center" vertical="center" wrapText="1"/>
      <protection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9" fillId="34" borderId="17" xfId="64" applyFont="1" applyFill="1" applyBorder="1" applyAlignment="1" applyProtection="1">
      <alignment vertical="top" wrapText="1"/>
      <protection/>
    </xf>
    <xf numFmtId="0" fontId="26" fillId="34" borderId="17" xfId="64" applyFont="1" applyFill="1" applyBorder="1" applyAlignment="1" applyProtection="1">
      <alignment horizontal="center" vertical="top" wrapText="1"/>
      <protection/>
    </xf>
    <xf numFmtId="0" fontId="9" fillId="34" borderId="19" xfId="64" applyNumberFormat="1" applyFont="1" applyFill="1" applyBorder="1" applyAlignment="1" applyProtection="1">
      <alignment vertical="top" wrapText="1"/>
      <protection/>
    </xf>
    <xf numFmtId="3" fontId="4" fillId="0" borderId="14" xfId="65" applyNumberFormat="1" applyFont="1" applyBorder="1" applyAlignment="1">
      <alignment vertical="top" wrapText="1"/>
      <protection/>
    </xf>
    <xf numFmtId="3" fontId="3" fillId="0" borderId="14" xfId="65" applyNumberFormat="1" applyFont="1" applyBorder="1" applyAlignment="1">
      <alignment vertical="top" wrapText="1"/>
      <protection/>
    </xf>
    <xf numFmtId="3" fontId="4" fillId="0" borderId="16" xfId="65" applyNumberFormat="1" applyFont="1" applyBorder="1" applyAlignment="1">
      <alignment vertical="top" wrapText="1"/>
      <protection/>
    </xf>
    <xf numFmtId="0" fontId="9" fillId="34" borderId="14" xfId="64" applyFont="1" applyFill="1" applyBorder="1" applyAlignment="1" applyProtection="1">
      <alignment vertical="top" wrapText="1"/>
      <protection/>
    </xf>
    <xf numFmtId="0" fontId="26" fillId="34" borderId="14" xfId="64" applyFont="1" applyFill="1" applyBorder="1" applyAlignment="1" applyProtection="1">
      <alignment horizontal="center" vertical="center"/>
      <protection/>
    </xf>
    <xf numFmtId="1" fontId="26" fillId="34" borderId="14" xfId="64" applyNumberFormat="1" applyFont="1" applyFill="1" applyBorder="1" applyAlignment="1" applyProtection="1">
      <alignment horizontal="center" vertical="top"/>
      <protection/>
    </xf>
    <xf numFmtId="1" fontId="26" fillId="34" borderId="14" xfId="64" applyNumberFormat="1" applyFont="1" applyFill="1" applyBorder="1" applyAlignment="1" applyProtection="1">
      <alignment horizontal="center" vertical="center"/>
      <protection/>
    </xf>
    <xf numFmtId="0" fontId="9" fillId="34" borderId="14" xfId="64" applyFont="1" applyFill="1" applyBorder="1" applyAlignment="1" applyProtection="1">
      <alignment horizontal="center" vertical="top" wrapText="1"/>
      <protection/>
    </xf>
    <xf numFmtId="1" fontId="26" fillId="34" borderId="14" xfId="64" applyNumberFormat="1" applyFont="1" applyFill="1" applyBorder="1" applyAlignment="1" applyProtection="1">
      <alignment horizontal="center" vertical="top" wrapText="1"/>
      <protection/>
    </xf>
    <xf numFmtId="1" fontId="9" fillId="34" borderId="14" xfId="64" applyNumberFormat="1" applyFont="1" applyFill="1" applyBorder="1" applyAlignment="1" applyProtection="1">
      <alignment vertical="top" wrapText="1"/>
      <protection/>
    </xf>
    <xf numFmtId="1" fontId="9" fillId="34" borderId="28" xfId="64" applyNumberFormat="1" applyFont="1" applyFill="1" applyBorder="1" applyAlignment="1" applyProtection="1">
      <alignment vertical="top" wrapText="1"/>
      <protection/>
    </xf>
    <xf numFmtId="0" fontId="3" fillId="0" borderId="17" xfId="67" applyFont="1" applyBorder="1" applyAlignment="1" applyProtection="1">
      <alignment horizontal="left" vertical="center" wrapText="1"/>
      <protection/>
    </xf>
    <xf numFmtId="0" fontId="10" fillId="0" borderId="17" xfId="67" applyFont="1" applyBorder="1" applyAlignment="1" applyProtection="1">
      <alignment horizontal="right" vertical="center" wrapText="1"/>
      <protection/>
    </xf>
    <xf numFmtId="49" fontId="3" fillId="0" borderId="16" xfId="65" applyNumberFormat="1" applyFont="1" applyBorder="1" applyAlignment="1">
      <alignment horizontal="right" vertical="top" wrapText="1"/>
      <protection/>
    </xf>
    <xf numFmtId="0" fontId="4" fillId="0" borderId="14" xfId="65" applyFont="1" applyBorder="1" applyAlignment="1">
      <alignment horizontal="right" vertical="top" wrapText="1"/>
      <protection/>
    </xf>
    <xf numFmtId="49" fontId="4" fillId="0" borderId="14" xfId="65" applyNumberFormat="1" applyFont="1" applyBorder="1" applyAlignment="1">
      <alignment horizontal="right" vertical="top" wrapText="1"/>
      <protection/>
    </xf>
    <xf numFmtId="49" fontId="10" fillId="0" borderId="14" xfId="65" applyNumberFormat="1" applyFont="1" applyBorder="1" applyAlignment="1">
      <alignment horizontal="right" vertical="top" wrapText="1"/>
      <protection/>
    </xf>
    <xf numFmtId="49" fontId="3" fillId="0" borderId="14" xfId="65" applyNumberFormat="1" applyFont="1" applyBorder="1" applyAlignment="1">
      <alignment horizontal="right" vertical="top" wrapText="1"/>
      <protection/>
    </xf>
    <xf numFmtId="49" fontId="4" fillId="0" borderId="16" xfId="65" applyNumberFormat="1" applyFont="1" applyBorder="1" applyAlignment="1">
      <alignment horizontal="right" vertical="top" wrapText="1"/>
      <protection/>
    </xf>
    <xf numFmtId="3" fontId="4" fillId="0" borderId="22" xfId="65" applyNumberFormat="1" applyFont="1" applyBorder="1" applyAlignment="1">
      <alignment vertical="top" wrapText="1"/>
      <protection/>
    </xf>
    <xf numFmtId="3" fontId="3" fillId="0" borderId="22" xfId="65" applyNumberFormat="1" applyFont="1" applyBorder="1" applyAlignment="1">
      <alignment vertical="top" wrapText="1"/>
      <protection/>
    </xf>
    <xf numFmtId="3" fontId="4" fillId="0" borderId="23" xfId="65" applyNumberFormat="1" applyFont="1" applyBorder="1" applyAlignment="1">
      <alignment vertical="top" wrapText="1"/>
      <protection/>
    </xf>
    <xf numFmtId="1" fontId="4" fillId="0" borderId="0" xfId="60" applyNumberFormat="1" applyFont="1" applyAlignment="1">
      <alignment horizontal="left" vertical="center" wrapText="1"/>
      <protection/>
    </xf>
    <xf numFmtId="1" fontId="4" fillId="0" borderId="0" xfId="60" applyNumberFormat="1" applyFont="1">
      <alignment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  <xf numFmtId="0" fontId="5" fillId="34" borderId="17" xfId="64" applyFont="1" applyFill="1" applyBorder="1" applyAlignment="1" applyProtection="1">
      <alignment vertical="top"/>
      <protection/>
    </xf>
    <xf numFmtId="49" fontId="69" fillId="33" borderId="11" xfId="54" applyNumberFormat="1" applyFont="1" applyFill="1" applyBorder="1" applyAlignment="1" applyProtection="1">
      <alignment/>
      <protection locked="0"/>
    </xf>
    <xf numFmtId="3" fontId="4" fillId="33" borderId="14" xfId="69" applyNumberFormat="1" applyFont="1" applyFill="1" applyBorder="1" applyProtection="1">
      <alignment/>
      <protection locked="0"/>
    </xf>
    <xf numFmtId="0" fontId="3" fillId="0" borderId="0" xfId="68" applyFont="1" applyAlignment="1">
      <alignment wrapText="1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66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right" vertical="top"/>
      <protection/>
    </xf>
    <xf numFmtId="0" fontId="19" fillId="0" borderId="0" xfId="64" applyFont="1" applyAlignment="1" applyProtection="1">
      <alignment vertical="top" wrapText="1"/>
      <protection/>
    </xf>
    <xf numFmtId="0" fontId="22" fillId="0" borderId="16" xfId="62" applyFont="1" applyBorder="1" applyAlignment="1" applyProtection="1">
      <alignment horizontal="centerContinuous" vertical="center" wrapText="1"/>
      <protection/>
    </xf>
    <xf numFmtId="0" fontId="22" fillId="0" borderId="40" xfId="68" applyFont="1" applyBorder="1" applyAlignment="1">
      <alignment horizontal="centerContinuous" vertical="center" wrapText="1"/>
      <protection/>
    </xf>
    <xf numFmtId="49" fontId="22" fillId="0" borderId="41" xfId="68" applyNumberFormat="1" applyFont="1" applyBorder="1" applyAlignment="1">
      <alignment horizontal="centerContinuous" vertical="center" wrapText="1"/>
      <protection/>
    </xf>
    <xf numFmtId="0" fontId="22" fillId="0" borderId="16" xfId="68" applyFont="1" applyBorder="1" applyAlignment="1">
      <alignment horizontal="centerContinuous" vertical="center" wrapText="1"/>
      <protection/>
    </xf>
    <xf numFmtId="0" fontId="22" fillId="0" borderId="31" xfId="68" applyFont="1" applyBorder="1" applyAlignment="1">
      <alignment horizontal="centerContinuous" vertical="center" wrapText="1"/>
      <protection/>
    </xf>
    <xf numFmtId="0" fontId="22" fillId="0" borderId="42" xfId="68" applyFont="1" applyBorder="1" applyAlignment="1">
      <alignment horizontal="left" vertical="center" wrapText="1"/>
      <protection/>
    </xf>
    <xf numFmtId="0" fontId="22" fillId="0" borderId="42" xfId="68" applyFont="1" applyBorder="1" applyAlignment="1">
      <alignment horizontal="centerContinuous" vertical="center" wrapText="1"/>
      <protection/>
    </xf>
    <xf numFmtId="0" fontId="22" fillId="35" borderId="43" xfId="68" applyFont="1" applyFill="1" applyBorder="1" applyAlignment="1">
      <alignment horizontal="centerContinuous" vertical="center" wrapText="1"/>
      <protection/>
    </xf>
    <xf numFmtId="0" fontId="22" fillId="0" borderId="17" xfId="68" applyFont="1" applyBorder="1" applyAlignment="1">
      <alignment horizontal="center" vertical="center" wrapText="1"/>
      <protection/>
    </xf>
    <xf numFmtId="0" fontId="22" fillId="35" borderId="44" xfId="68" applyFont="1" applyFill="1" applyBorder="1" applyAlignment="1">
      <alignment horizontal="center" vertical="center" wrapText="1"/>
      <protection/>
    </xf>
    <xf numFmtId="0" fontId="22" fillId="0" borderId="17" xfId="68" applyFont="1" applyBorder="1" applyAlignment="1">
      <alignment horizontal="centerContinuous" vertical="center" wrapText="1"/>
      <protection/>
    </xf>
    <xf numFmtId="0" fontId="22" fillId="35" borderId="36" xfId="68" applyFont="1" applyFill="1" applyBorder="1" applyAlignment="1">
      <alignment horizontal="centerContinuous" vertical="center" wrapText="1"/>
      <protection/>
    </xf>
    <xf numFmtId="0" fontId="22" fillId="0" borderId="17" xfId="68" applyFont="1" applyBorder="1" applyAlignment="1">
      <alignment vertical="center" wrapText="1"/>
      <protection/>
    </xf>
    <xf numFmtId="0" fontId="23" fillId="0" borderId="17" xfId="68" applyFont="1" applyBorder="1" applyAlignment="1">
      <alignment vertical="center" wrapText="1"/>
      <protection/>
    </xf>
    <xf numFmtId="0" fontId="23" fillId="0" borderId="17" xfId="68" applyFont="1" applyBorder="1" applyAlignment="1">
      <alignment wrapText="1"/>
      <protection/>
    </xf>
    <xf numFmtId="0" fontId="23" fillId="0" borderId="19" xfId="68" applyFont="1" applyBorder="1" applyAlignment="1">
      <alignment vertical="center" wrapText="1"/>
      <protection/>
    </xf>
    <xf numFmtId="49" fontId="3" fillId="0" borderId="0" xfId="60" applyNumberFormat="1" applyFont="1" applyAlignment="1" applyProtection="1">
      <alignment vertical="center" wrapText="1"/>
      <protection locked="0"/>
    </xf>
    <xf numFmtId="49" fontId="4" fillId="0" borderId="29" xfId="60" applyNumberFormat="1" applyFont="1" applyBorder="1" applyAlignment="1" applyProtection="1">
      <alignment horizontal="center" vertical="center" wrapText="1"/>
      <protection/>
    </xf>
    <xf numFmtId="0" fontId="4" fillId="0" borderId="29" xfId="60" applyFont="1" applyBorder="1" applyAlignment="1" applyProtection="1">
      <alignment horizontal="center" vertical="center" wrapText="1"/>
      <protection/>
    </xf>
    <xf numFmtId="0" fontId="4" fillId="0" borderId="30" xfId="60" applyFont="1" applyBorder="1" applyAlignment="1" applyProtection="1">
      <alignment horizontal="center" vertical="center" wrapText="1"/>
      <protection/>
    </xf>
    <xf numFmtId="0" fontId="5" fillId="34" borderId="17" xfId="64" applyFont="1" applyFill="1" applyBorder="1" applyAlignment="1" applyProtection="1">
      <alignment vertical="top" wrapText="1"/>
      <protection/>
    </xf>
    <xf numFmtId="0" fontId="4" fillId="33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0" borderId="0" xfId="64" applyNumberFormat="1" applyFont="1" applyAlignment="1" applyProtection="1">
      <alignment horizontal="left" vertical="center"/>
      <protection/>
    </xf>
    <xf numFmtId="0" fontId="7" fillId="0" borderId="0" xfId="66" applyFont="1" applyAlignment="1" applyProtection="1">
      <alignment horizontal="center" wrapText="1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0" xfId="66" applyFont="1" applyBorder="1" applyAlignment="1" applyProtection="1">
      <alignment/>
      <protection locked="0"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4" fillId="0" borderId="0" xfId="64" applyFont="1" applyBorder="1" applyAlignment="1" applyProtection="1">
      <alignment vertical="top" wrapText="1"/>
      <protection/>
    </xf>
    <xf numFmtId="0" fontId="21" fillId="0" borderId="38" xfId="67" applyFont="1" applyBorder="1" applyAlignment="1" applyProtection="1">
      <alignment horizontal="left" vertical="center" wrapText="1"/>
      <protection/>
    </xf>
    <xf numFmtId="0" fontId="4" fillId="0" borderId="45" xfId="67" applyFont="1" applyBorder="1" applyAlignment="1" applyProtection="1">
      <alignment vertical="center" wrapText="1"/>
      <protection/>
    </xf>
    <xf numFmtId="0" fontId="3" fillId="0" borderId="45" xfId="67" applyFont="1" applyBorder="1" applyAlignment="1" applyProtection="1">
      <alignment vertical="center" wrapText="1"/>
      <protection/>
    </xf>
    <xf numFmtId="0" fontId="3" fillId="0" borderId="20" xfId="67" applyFont="1" applyBorder="1" applyAlignment="1" applyProtection="1">
      <alignment vertical="center" wrapText="1"/>
      <protection/>
    </xf>
    <xf numFmtId="0" fontId="10" fillId="0" borderId="38" xfId="66" applyFont="1" applyBorder="1" applyAlignment="1" applyProtection="1">
      <alignment wrapText="1"/>
      <protection/>
    </xf>
    <xf numFmtId="0" fontId="4" fillId="0" borderId="17" xfId="66" applyFont="1" applyBorder="1" applyAlignment="1" applyProtection="1">
      <alignment wrapText="1"/>
      <protection/>
    </xf>
    <xf numFmtId="0" fontId="4" fillId="0" borderId="17" xfId="66" applyFont="1" applyFill="1" applyBorder="1" applyAlignment="1" applyProtection="1">
      <alignment wrapText="1"/>
      <protection/>
    </xf>
    <xf numFmtId="0" fontId="20" fillId="0" borderId="17" xfId="66" applyFont="1" applyBorder="1" applyAlignment="1" applyProtection="1">
      <alignment wrapText="1"/>
      <protection/>
    </xf>
    <xf numFmtId="0" fontId="3" fillId="0" borderId="19" xfId="66" applyFont="1" applyBorder="1" applyAlignment="1" applyProtection="1">
      <alignment horizontal="right" wrapText="1"/>
      <protection/>
    </xf>
    <xf numFmtId="0" fontId="3" fillId="0" borderId="17" xfId="66" applyFont="1" applyBorder="1" applyAlignment="1" applyProtection="1">
      <alignment horizontal="right" wrapText="1"/>
      <protection/>
    </xf>
    <xf numFmtId="0" fontId="3" fillId="0" borderId="19" xfId="66" applyFont="1" applyBorder="1" applyAlignment="1" applyProtection="1">
      <alignment wrapText="1"/>
      <protection/>
    </xf>
    <xf numFmtId="0" fontId="10" fillId="0" borderId="35" xfId="66" applyFont="1" applyBorder="1" applyAlignment="1" applyProtection="1">
      <alignment wrapText="1"/>
      <protection/>
    </xf>
    <xf numFmtId="0" fontId="4" fillId="0" borderId="38" xfId="66" applyFont="1" applyBorder="1" applyAlignment="1" applyProtection="1">
      <alignment wrapText="1"/>
      <protection/>
    </xf>
    <xf numFmtId="0" fontId="4" fillId="0" borderId="19" xfId="66" applyFont="1" applyBorder="1" applyAlignment="1" applyProtection="1">
      <alignment wrapText="1"/>
      <protection/>
    </xf>
    <xf numFmtId="0" fontId="22" fillId="0" borderId="46" xfId="68" applyFont="1" applyBorder="1" applyAlignment="1">
      <alignment vertical="center" wrapText="1"/>
      <protection/>
    </xf>
    <xf numFmtId="0" fontId="4" fillId="0" borderId="0" xfId="0" applyFont="1" applyFill="1" applyBorder="1" applyAlignment="1" applyProtection="1">
      <alignment horizontal="centerContinuous" vertical="center"/>
      <protection hidden="1"/>
    </xf>
    <xf numFmtId="0" fontId="4" fillId="0" borderId="0" xfId="0" applyFont="1" applyBorder="1" applyAlignment="1" applyProtection="1">
      <alignment horizontal="centerContinuous" vertical="center"/>
      <protection/>
    </xf>
    <xf numFmtId="0" fontId="22" fillId="0" borderId="35" xfId="60" applyFont="1" applyBorder="1" applyAlignment="1" applyProtection="1">
      <alignment horizontal="left" vertical="center" wrapText="1"/>
      <protection/>
    </xf>
    <xf numFmtId="0" fontId="22" fillId="0" borderId="38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>
      <alignment horizontal="left" vertical="center" wrapText="1"/>
      <protection/>
    </xf>
    <xf numFmtId="0" fontId="24" fillId="0" borderId="19" xfId="60" applyFont="1" applyBorder="1" applyAlignment="1" applyProtection="1">
      <alignment horizontal="right" vertical="center" wrapText="1"/>
      <protection/>
    </xf>
    <xf numFmtId="0" fontId="23" fillId="0" borderId="19" xfId="60" applyFont="1" applyBorder="1" applyAlignment="1" applyProtection="1">
      <alignment horizontal="left" vertical="center" wrapText="1"/>
      <protection/>
    </xf>
    <xf numFmtId="0" fontId="22" fillId="0" borderId="17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>
      <alignment vertical="center" wrapText="1"/>
      <protection/>
    </xf>
    <xf numFmtId="0" fontId="22" fillId="0" borderId="19" xfId="60" applyFont="1" applyBorder="1" applyAlignment="1" applyProtection="1">
      <alignment horizontal="right" vertical="center" wrapText="1"/>
      <protection/>
    </xf>
    <xf numFmtId="0" fontId="22" fillId="0" borderId="19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 quotePrefix="1">
      <alignment horizontal="left" vertical="center" wrapText="1"/>
      <protection/>
    </xf>
    <xf numFmtId="0" fontId="24" fillId="0" borderId="17" xfId="60" applyFont="1" applyBorder="1" applyAlignment="1" applyProtection="1">
      <alignment horizontal="right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4" fillId="0" borderId="19" xfId="60" applyFont="1" applyBorder="1" applyAlignment="1" applyProtection="1">
      <alignment horizontal="left" vertical="center" wrapText="1"/>
      <protection/>
    </xf>
    <xf numFmtId="0" fontId="23" fillId="0" borderId="38" xfId="60" applyFont="1" applyBorder="1" applyAlignment="1" applyProtection="1">
      <alignment horizontal="left" vertical="center" wrapText="1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4" fillId="0" borderId="30" xfId="60" applyFont="1" applyBorder="1" applyAlignment="1">
      <alignment horizontal="center"/>
      <protection/>
    </xf>
    <xf numFmtId="0" fontId="22" fillId="0" borderId="38" xfId="61" applyFont="1" applyBorder="1" applyAlignment="1" applyProtection="1">
      <alignment horizontal="left" vertical="center" wrapText="1"/>
      <protection/>
    </xf>
    <xf numFmtId="0" fontId="23" fillId="0" borderId="17" xfId="61" applyFont="1" applyBorder="1" applyAlignment="1" applyProtection="1">
      <alignment horizontal="left" vertical="center" wrapText="1"/>
      <protection/>
    </xf>
    <xf numFmtId="0" fontId="24" fillId="0" borderId="19" xfId="61" applyFont="1" applyBorder="1" applyAlignment="1" applyProtection="1">
      <alignment horizontal="right" vertical="center" wrapText="1"/>
      <protection/>
    </xf>
    <xf numFmtId="0" fontId="23" fillId="0" borderId="17" xfId="61" applyFont="1" applyFill="1" applyBorder="1" applyAlignment="1" applyProtection="1">
      <alignment vertical="center" wrapText="1"/>
      <protection/>
    </xf>
    <xf numFmtId="49" fontId="4" fillId="0" borderId="29" xfId="61" applyNumberFormat="1" applyFont="1" applyBorder="1" applyAlignment="1" applyProtection="1">
      <alignment horizontal="center" vertical="center" wrapText="1"/>
      <protection/>
    </xf>
    <xf numFmtId="0" fontId="4" fillId="0" borderId="29" xfId="61" applyFont="1" applyBorder="1" applyAlignment="1" applyProtection="1">
      <alignment horizontal="center" vertical="center" wrapText="1"/>
      <protection/>
    </xf>
    <xf numFmtId="0" fontId="4" fillId="0" borderId="30" xfId="61" applyFont="1" applyBorder="1" applyAlignment="1" applyProtection="1">
      <alignment horizontal="center" vertical="center" wrapText="1"/>
      <protection/>
    </xf>
    <xf numFmtId="0" fontId="22" fillId="0" borderId="15" xfId="61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horizontal="center"/>
      <protection/>
    </xf>
    <xf numFmtId="0" fontId="3" fillId="0" borderId="10" xfId="69" applyFont="1" applyBorder="1" applyAlignment="1" applyProtection="1">
      <alignment horizontal="center" vertical="center" wrapText="1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71" fillId="0" borderId="47" xfId="69" applyFont="1" applyBorder="1" applyAlignment="1" applyProtection="1">
      <alignment horizontal="center" vertical="center" wrapText="1"/>
      <protection/>
    </xf>
    <xf numFmtId="0" fontId="71" fillId="0" borderId="48" xfId="69" applyFont="1" applyBorder="1" applyAlignment="1" applyProtection="1">
      <alignment horizontal="center" vertical="center" wrapText="1"/>
      <protection/>
    </xf>
    <xf numFmtId="0" fontId="71" fillId="0" borderId="47" xfId="69" applyFont="1" applyFill="1" applyBorder="1" applyAlignment="1" applyProtection="1">
      <alignment horizontal="center" vertical="center" wrapText="1"/>
      <protection/>
    </xf>
    <xf numFmtId="0" fontId="71" fillId="0" borderId="48" xfId="69" applyFont="1" applyFill="1" applyBorder="1" applyAlignment="1" applyProtection="1">
      <alignment horizontal="center" vertical="center" wrapText="1"/>
      <protection/>
    </xf>
    <xf numFmtId="0" fontId="3" fillId="36" borderId="47" xfId="69" applyFont="1" applyFill="1" applyBorder="1" applyAlignment="1" applyProtection="1">
      <alignment horizontal="center" vertical="center" wrapText="1"/>
      <protection/>
    </xf>
    <xf numFmtId="0" fontId="3" fillId="36" borderId="48" xfId="69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top" wrapText="1"/>
      <protection locked="0"/>
    </xf>
    <xf numFmtId="0" fontId="4" fillId="0" borderId="0" xfId="64" applyFont="1" applyBorder="1" applyAlignment="1" applyProtection="1">
      <alignment horizontal="center" vertical="center"/>
      <protection hidden="1"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14" fontId="4" fillId="0" borderId="0" xfId="64" applyNumberFormat="1" applyFont="1" applyAlignment="1" applyProtection="1">
      <alignment horizontal="left" vertical="center"/>
      <protection/>
    </xf>
    <xf numFmtId="0" fontId="14" fillId="0" borderId="0" xfId="66" applyFont="1" applyAlignment="1" applyProtection="1">
      <alignment horizontal="left" wrapText="1"/>
      <protection/>
    </xf>
    <xf numFmtId="0" fontId="3" fillId="0" borderId="0" xfId="68" applyFont="1" applyBorder="1" applyAlignment="1">
      <alignment horizontal="center" wrapText="1"/>
      <protection/>
    </xf>
    <xf numFmtId="0" fontId="4" fillId="0" borderId="0" xfId="64" applyFont="1" applyBorder="1" applyAlignment="1" applyProtection="1">
      <alignment horizontal="center" vertical="top"/>
      <protection locked="0"/>
    </xf>
    <xf numFmtId="0" fontId="22" fillId="0" borderId="40" xfId="62" applyFont="1" applyBorder="1" applyAlignment="1" applyProtection="1">
      <alignment horizontal="center" vertical="center" wrapText="1"/>
      <protection/>
    </xf>
    <xf numFmtId="0" fontId="22" fillId="0" borderId="49" xfId="62" applyFont="1" applyBorder="1" applyAlignment="1" applyProtection="1">
      <alignment horizontal="center" vertical="center" wrapText="1"/>
      <protection/>
    </xf>
    <xf numFmtId="0" fontId="22" fillId="0" borderId="50" xfId="62" applyFont="1" applyBorder="1" applyAlignment="1" applyProtection="1">
      <alignment horizontal="center" vertical="center" wrapText="1"/>
      <protection/>
    </xf>
    <xf numFmtId="0" fontId="22" fillId="0" borderId="13" xfId="62" applyFont="1" applyBorder="1" applyAlignment="1" applyProtection="1">
      <alignment horizontal="center" vertical="center" wrapText="1"/>
      <protection/>
    </xf>
    <xf numFmtId="49" fontId="22" fillId="0" borderId="42" xfId="62" applyNumberFormat="1" applyFont="1" applyBorder="1" applyAlignment="1" applyProtection="1">
      <alignment horizontal="center" vertical="center" wrapText="1"/>
      <protection/>
    </xf>
    <xf numFmtId="49" fontId="22" fillId="0" borderId="26" xfId="62" applyNumberFormat="1" applyFont="1" applyBorder="1" applyAlignment="1" applyProtection="1">
      <alignment horizontal="center" vertical="center" wrapText="1"/>
      <protection/>
    </xf>
    <xf numFmtId="0" fontId="22" fillId="0" borderId="42" xfId="62" applyFont="1" applyBorder="1" applyAlignment="1" applyProtection="1">
      <alignment horizontal="center" vertical="center" wrapText="1"/>
      <protection/>
    </xf>
    <xf numFmtId="0" fontId="22" fillId="0" borderId="26" xfId="62" applyFont="1" applyBorder="1" applyAlignment="1" applyProtection="1">
      <alignment horizontal="center" vertical="center" wrapText="1"/>
      <protection/>
    </xf>
    <xf numFmtId="0" fontId="22" fillId="0" borderId="43" xfId="62" applyFont="1" applyBorder="1" applyAlignment="1" applyProtection="1">
      <alignment horizontal="center" vertical="center" wrapText="1"/>
      <protection/>
    </xf>
    <xf numFmtId="0" fontId="22" fillId="0" borderId="36" xfId="62" applyFont="1" applyBorder="1" applyAlignment="1" applyProtection="1">
      <alignment horizontal="center" vertical="center" wrapText="1"/>
      <protection/>
    </xf>
    <xf numFmtId="49" fontId="3" fillId="0" borderId="0" xfId="60" applyNumberFormat="1" applyFont="1" applyAlignment="1" applyProtection="1">
      <alignment horizontal="center" vertical="center" wrapText="1"/>
      <protection locked="0"/>
    </xf>
    <xf numFmtId="0" fontId="3" fillId="0" borderId="23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49" fontId="7" fillId="0" borderId="0" xfId="60" applyNumberFormat="1" applyFont="1" applyBorder="1" applyAlignment="1" applyProtection="1">
      <alignment horizontal="left" vertical="center" wrapText="1"/>
      <protection/>
    </xf>
    <xf numFmtId="0" fontId="3" fillId="0" borderId="51" xfId="60" applyFont="1" applyBorder="1" applyAlignment="1" applyProtection="1">
      <alignment horizontal="center" vertical="center" wrapText="1"/>
      <protection/>
    </xf>
    <xf numFmtId="0" fontId="3" fillId="0" borderId="38" xfId="60" applyFont="1" applyBorder="1" applyAlignment="1" applyProtection="1">
      <alignment horizontal="center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1" fontId="3" fillId="0" borderId="42" xfId="60" applyNumberFormat="1" applyFont="1" applyBorder="1" applyAlignment="1" applyProtection="1">
      <alignment horizontal="center" vertical="center" wrapText="1"/>
      <protection/>
    </xf>
    <xf numFmtId="1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164" fontId="4" fillId="0" borderId="0" xfId="64" applyNumberFormat="1" applyFont="1" applyAlignment="1" applyProtection="1">
      <alignment horizontal="left" vertical="center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/>
      <protection hidden="1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49" fontId="7" fillId="0" borderId="0" xfId="61" applyNumberFormat="1" applyFont="1" applyAlignment="1" applyProtection="1">
      <alignment horizontal="left" vertical="top" wrapText="1"/>
      <protection/>
    </xf>
    <xf numFmtId="165" fontId="3" fillId="0" borderId="27" xfId="46" applyNumberFormat="1" applyFont="1" applyBorder="1" applyAlignment="1" applyProtection="1">
      <alignment horizontal="center" vertical="center" wrapText="1"/>
      <protection/>
    </xf>
    <xf numFmtId="165" fontId="3" fillId="0" borderId="28" xfId="46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vertical="center"/>
      <protection locked="0"/>
    </xf>
    <xf numFmtId="165" fontId="3" fillId="0" borderId="21" xfId="46" applyNumberFormat="1" applyFont="1" applyBorder="1" applyAlignment="1" applyProtection="1">
      <alignment horizontal="center" vertical="center" wrapText="1"/>
      <protection/>
    </xf>
    <xf numFmtId="165" fontId="3" fillId="0" borderId="36" xfId="46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>
      <alignment horizontal="right" vertical="top" wrapText="1"/>
      <protection/>
    </xf>
    <xf numFmtId="3" fontId="4" fillId="33" borderId="14" xfId="64" applyNumberFormat="1" applyFont="1" applyFill="1" applyBorder="1" applyAlignment="1" applyProtection="1">
      <alignment vertical="top"/>
      <protection locked="0"/>
    </xf>
    <xf numFmtId="3" fontId="4" fillId="33" borderId="22" xfId="64" applyNumberFormat="1" applyFont="1" applyFill="1" applyBorder="1" applyAlignment="1" applyProtection="1">
      <alignment vertical="top"/>
      <protection locked="0"/>
    </xf>
    <xf numFmtId="49" fontId="10" fillId="0" borderId="14" xfId="64" applyNumberFormat="1" applyFont="1" applyBorder="1" applyAlignment="1">
      <alignment horizontal="right" vertical="top" wrapText="1"/>
      <protection/>
    </xf>
    <xf numFmtId="3" fontId="10" fillId="0" borderId="14" xfId="64" applyNumberFormat="1" applyFont="1" applyBorder="1" applyAlignment="1">
      <alignment vertical="top" wrapText="1"/>
      <protection/>
    </xf>
    <xf numFmtId="3" fontId="10" fillId="0" borderId="22" xfId="64" applyNumberFormat="1" applyFont="1" applyBorder="1" applyAlignment="1">
      <alignment vertical="top" wrapText="1"/>
      <protection/>
    </xf>
    <xf numFmtId="3" fontId="3" fillId="33" borderId="14" xfId="64" applyNumberFormat="1" applyFont="1" applyFill="1" applyBorder="1" applyAlignment="1" applyProtection="1">
      <alignment vertical="top"/>
      <protection locked="0"/>
    </xf>
    <xf numFmtId="3" fontId="3" fillId="33" borderId="22" xfId="64" applyNumberFormat="1" applyFont="1" applyFill="1" applyBorder="1" applyAlignment="1" applyProtection="1">
      <alignment vertical="top"/>
      <protection locked="0"/>
    </xf>
    <xf numFmtId="3" fontId="4" fillId="0" borderId="14" xfId="64" applyNumberFormat="1" applyFont="1" applyBorder="1" applyAlignment="1">
      <alignment vertical="top" wrapText="1"/>
      <protection/>
    </xf>
    <xf numFmtId="3" fontId="4" fillId="0" borderId="22" xfId="64" applyNumberFormat="1" applyFont="1" applyBorder="1" applyAlignment="1">
      <alignment vertical="top" wrapText="1"/>
      <protection/>
    </xf>
    <xf numFmtId="3" fontId="10" fillId="33" borderId="14" xfId="64" applyNumberFormat="1" applyFont="1" applyFill="1" applyBorder="1" applyAlignment="1" applyProtection="1">
      <alignment vertical="top"/>
      <protection locked="0"/>
    </xf>
    <xf numFmtId="3" fontId="10" fillId="33" borderId="22" xfId="64" applyNumberFormat="1" applyFont="1" applyFill="1" applyBorder="1" applyAlignment="1" applyProtection="1">
      <alignment vertical="top"/>
      <protection locked="0"/>
    </xf>
    <xf numFmtId="49" fontId="3" fillId="0" borderId="18" xfId="64" applyNumberFormat="1" applyFont="1" applyBorder="1" applyAlignment="1">
      <alignment horizontal="right" vertical="top" wrapText="1"/>
      <protection/>
    </xf>
    <xf numFmtId="3" fontId="3" fillId="0" borderId="18" xfId="64" applyNumberFormat="1" applyFont="1" applyBorder="1" applyAlignment="1">
      <alignment vertical="top" wrapText="1"/>
      <protection/>
    </xf>
    <xf numFmtId="3" fontId="3" fillId="0" borderId="21" xfId="64" applyNumberFormat="1" applyFont="1" applyBorder="1" applyAlignment="1">
      <alignment vertical="top" wrapText="1"/>
      <protection/>
    </xf>
    <xf numFmtId="49" fontId="3" fillId="0" borderId="52" xfId="64" applyNumberFormat="1" applyFont="1" applyBorder="1" applyAlignment="1">
      <alignment horizontal="right" vertical="center" wrapText="1"/>
      <protection/>
    </xf>
    <xf numFmtId="3" fontId="3" fillId="0" borderId="52" xfId="64" applyNumberFormat="1" applyFont="1" applyBorder="1" applyAlignment="1">
      <alignment vertical="center" wrapText="1"/>
      <protection/>
    </xf>
    <xf numFmtId="3" fontId="3" fillId="0" borderId="53" xfId="64" applyNumberFormat="1" applyFont="1" applyBorder="1" applyAlignment="1">
      <alignment vertical="center" wrapText="1"/>
      <protection/>
    </xf>
    <xf numFmtId="49" fontId="3" fillId="35" borderId="16" xfId="64" applyNumberFormat="1" applyFont="1" applyFill="1" applyBorder="1" applyAlignment="1">
      <alignment horizontal="right" vertical="top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23" xfId="59" applyNumberFormat="1" applyFont="1" applyFill="1" applyBorder="1" applyAlignment="1">
      <alignment vertical="top" wrapText="1"/>
      <protection/>
    </xf>
    <xf numFmtId="0" fontId="4" fillId="35" borderId="14" xfId="59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2" xfId="59" applyNumberFormat="1" applyFont="1" applyFill="1" applyBorder="1" applyAlignment="1">
      <alignment vertical="top" wrapText="1"/>
      <protection/>
    </xf>
    <xf numFmtId="1" fontId="4" fillId="0" borderId="14" xfId="64" applyNumberFormat="1" applyFont="1" applyBorder="1" applyAlignment="1">
      <alignment horizontal="right" vertical="top" wrapText="1"/>
      <protection/>
    </xf>
    <xf numFmtId="1" fontId="10" fillId="0" borderId="14" xfId="64" applyNumberFormat="1" applyFont="1" applyBorder="1" applyAlignment="1">
      <alignment horizontal="right" vertical="center" wrapText="1"/>
      <protection/>
    </xf>
    <xf numFmtId="3" fontId="10" fillId="0" borderId="14" xfId="64" applyNumberFormat="1" applyFont="1" applyBorder="1" applyAlignment="1">
      <alignment vertical="center" wrapText="1"/>
      <protection/>
    </xf>
    <xf numFmtId="3" fontId="10" fillId="0" borderId="22" xfId="64" applyNumberFormat="1" applyFont="1" applyBorder="1" applyAlignment="1">
      <alignment vertical="center" wrapText="1"/>
      <protection/>
    </xf>
    <xf numFmtId="1" fontId="10" fillId="0" borderId="14" xfId="64" applyNumberFormat="1" applyFont="1" applyBorder="1" applyAlignment="1">
      <alignment horizontal="right" vertical="top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2" xfId="59" applyNumberFormat="1" applyFont="1" applyBorder="1" applyAlignment="1">
      <alignment vertical="top" wrapText="1"/>
      <protection/>
    </xf>
    <xf numFmtId="1" fontId="3" fillId="0" borderId="14" xfId="64" applyNumberFormat="1" applyFont="1" applyBorder="1" applyAlignment="1">
      <alignment horizontal="right"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2" xfId="59" applyNumberFormat="1" applyFont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3" fontId="3" fillId="0" borderId="14" xfId="64" applyNumberFormat="1" applyFont="1" applyBorder="1" applyAlignment="1">
      <alignment vertical="top" wrapText="1"/>
      <protection/>
    </xf>
    <xf numFmtId="3" fontId="3" fillId="0" borderId="22" xfId="64" applyNumberFormat="1" applyFont="1" applyBorder="1" applyAlignment="1">
      <alignment vertical="top" wrapText="1"/>
      <protection/>
    </xf>
    <xf numFmtId="1" fontId="4" fillId="0" borderId="18" xfId="59" applyNumberFormat="1" applyFont="1" applyBorder="1" applyAlignment="1">
      <alignment vertical="top" wrapText="1"/>
      <protection/>
    </xf>
    <xf numFmtId="3" fontId="4" fillId="0" borderId="18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1" fontId="3" fillId="0" borderId="16" xfId="64" applyNumberFormat="1" applyFont="1" applyBorder="1" applyAlignment="1">
      <alignment horizontal="right" vertical="top" wrapText="1"/>
      <protection/>
    </xf>
    <xf numFmtId="3" fontId="3" fillId="33" borderId="16" xfId="64" applyNumberFormat="1" applyFont="1" applyFill="1" applyBorder="1" applyAlignment="1" applyProtection="1">
      <alignment vertical="top"/>
      <protection locked="0"/>
    </xf>
    <xf numFmtId="3" fontId="3" fillId="33" borderId="23" xfId="64" applyNumberFormat="1" applyFont="1" applyFill="1" applyBorder="1" applyAlignment="1" applyProtection="1">
      <alignment vertical="top"/>
      <protection locked="0"/>
    </xf>
    <xf numFmtId="1" fontId="3" fillId="0" borderId="18" xfId="64" applyNumberFormat="1" applyFont="1" applyBorder="1" applyAlignment="1">
      <alignment horizontal="right" vertical="top" wrapText="1"/>
      <protection/>
    </xf>
    <xf numFmtId="1" fontId="4" fillId="0" borderId="16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23" xfId="59" applyNumberFormat="1" applyFont="1" applyBorder="1" applyAlignment="1">
      <alignment vertical="top" wrapText="1"/>
      <protection/>
    </xf>
    <xf numFmtId="3" fontId="4" fillId="0" borderId="16" xfId="64" applyNumberFormat="1" applyFont="1" applyBorder="1" applyAlignment="1">
      <alignment vertical="top" wrapText="1"/>
      <protection/>
    </xf>
    <xf numFmtId="3" fontId="4" fillId="0" borderId="23" xfId="64" applyNumberFormat="1" applyFont="1" applyBorder="1" applyAlignment="1">
      <alignment vertical="top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4" fillId="0" borderId="14" xfId="64" applyFont="1" applyBorder="1" applyAlignment="1">
      <alignment horizontal="left" vertical="top" wrapText="1"/>
      <protection/>
    </xf>
    <xf numFmtId="3" fontId="4" fillId="0" borderId="22" xfId="64" applyNumberFormat="1" applyFont="1" applyBorder="1" applyAlignment="1">
      <alignment vertical="top"/>
      <protection/>
    </xf>
    <xf numFmtId="1" fontId="4" fillId="35" borderId="14" xfId="59" applyNumberFormat="1" applyFont="1" applyFill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2" xfId="59" applyNumberFormat="1" applyFont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1" fontId="4" fillId="0" borderId="18" xfId="59" applyNumberFormat="1" applyFont="1" applyBorder="1" applyAlignment="1">
      <alignment vertical="top"/>
      <protection/>
    </xf>
    <xf numFmtId="3" fontId="4" fillId="0" borderId="18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1" fontId="3" fillId="0" borderId="52" xfId="64" applyNumberFormat="1" applyFont="1" applyBorder="1" applyAlignment="1">
      <alignment horizontal="right" vertical="center" wrapText="1"/>
      <protection/>
    </xf>
    <xf numFmtId="0" fontId="3" fillId="0" borderId="16" xfId="67" applyFont="1" applyBorder="1" applyAlignment="1">
      <alignment vertical="center" wrapText="1"/>
      <protection/>
    </xf>
    <xf numFmtId="3" fontId="3" fillId="0" borderId="16" xfId="67" applyNumberFormat="1" applyFont="1" applyBorder="1" applyAlignment="1">
      <alignment vertical="center"/>
      <protection/>
    </xf>
    <xf numFmtId="3" fontId="3" fillId="0" borderId="23" xfId="67" applyNumberFormat="1" applyFont="1" applyBorder="1" applyAlignment="1">
      <alignment vertical="center"/>
      <protection/>
    </xf>
    <xf numFmtId="0" fontId="10" fillId="0" borderId="14" xfId="67" applyFont="1" applyBorder="1" applyAlignment="1">
      <alignment vertical="center" wrapText="1"/>
      <protection/>
    </xf>
    <xf numFmtId="3" fontId="4" fillId="0" borderId="14" xfId="67" applyNumberFormat="1" applyFont="1" applyBorder="1" applyAlignment="1">
      <alignment vertical="center"/>
      <protection/>
    </xf>
    <xf numFmtId="3" fontId="4" fillId="0" borderId="22" xfId="67" applyNumberFormat="1" applyFont="1" applyBorder="1" applyAlignment="1">
      <alignment vertical="center"/>
      <protection/>
    </xf>
    <xf numFmtId="3" fontId="4" fillId="0" borderId="14" xfId="67" applyNumberFormat="1" applyFont="1" applyBorder="1" applyAlignment="1">
      <alignment horizontal="center" vertical="center"/>
      <protection/>
    </xf>
    <xf numFmtId="3" fontId="4" fillId="33" borderId="14" xfId="64" applyNumberFormat="1" applyFont="1" applyFill="1" applyBorder="1" applyAlignment="1" applyProtection="1">
      <alignment vertical="center"/>
      <protection locked="0"/>
    </xf>
    <xf numFmtId="3" fontId="4" fillId="33" borderId="22" xfId="64" applyNumberFormat="1" applyFont="1" applyFill="1" applyBorder="1" applyAlignment="1" applyProtection="1">
      <alignment vertical="center"/>
      <protection locked="0"/>
    </xf>
    <xf numFmtId="3" fontId="10" fillId="0" borderId="14" xfId="67" applyNumberFormat="1" applyFont="1" applyBorder="1" applyAlignment="1">
      <alignment horizontal="center" vertical="center"/>
      <protection/>
    </xf>
    <xf numFmtId="3" fontId="10" fillId="0" borderId="14" xfId="67" applyNumberFormat="1" applyFont="1" applyBorder="1" applyAlignment="1">
      <alignment vertical="center"/>
      <protection/>
    </xf>
    <xf numFmtId="3" fontId="10" fillId="0" borderId="22" xfId="67" applyNumberFormat="1" applyFont="1" applyBorder="1" applyAlignment="1">
      <alignment vertical="center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10" fillId="0" borderId="14" xfId="67" applyFont="1" applyBorder="1" applyAlignment="1">
      <alignment horizontal="center" vertical="center" wrapText="1"/>
      <protection/>
    </xf>
    <xf numFmtId="0" fontId="10" fillId="0" borderId="18" xfId="67" applyFont="1" applyBorder="1" applyAlignment="1">
      <alignment horizontal="center" vertical="center" wrapText="1"/>
      <protection/>
    </xf>
    <xf numFmtId="3" fontId="3" fillId="0" borderId="18" xfId="67" applyNumberFormat="1" applyFont="1" applyBorder="1" applyAlignment="1">
      <alignment vertical="center"/>
      <protection/>
    </xf>
    <xf numFmtId="3" fontId="3" fillId="0" borderId="21" xfId="67" applyNumberFormat="1" applyFont="1" applyBorder="1" applyAlignment="1">
      <alignment vertical="center"/>
      <protection/>
    </xf>
    <xf numFmtId="0" fontId="3" fillId="0" borderId="16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3" fontId="3" fillId="0" borderId="14" xfId="67" applyNumberFormat="1" applyFont="1" applyBorder="1" applyAlignment="1">
      <alignment vertical="center"/>
      <protection/>
    </xf>
    <xf numFmtId="3" fontId="3" fillId="0" borderId="22" xfId="67" applyNumberFormat="1" applyFont="1" applyBorder="1" applyAlignment="1">
      <alignment vertical="center"/>
      <protection/>
    </xf>
    <xf numFmtId="3" fontId="10" fillId="0" borderId="18" xfId="67" applyNumberFormat="1" applyFont="1" applyBorder="1" applyAlignment="1">
      <alignment vertical="center"/>
      <protection/>
    </xf>
    <xf numFmtId="3" fontId="10" fillId="0" borderId="21" xfId="67" applyNumberFormat="1" applyFont="1" applyBorder="1" applyAlignment="1">
      <alignment vertical="center"/>
      <protection/>
    </xf>
    <xf numFmtId="49" fontId="4" fillId="0" borderId="14" xfId="67" applyNumberFormat="1" applyFont="1" applyBorder="1" applyAlignment="1">
      <alignment horizontal="center"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0" fontId="3" fillId="0" borderId="18" xfId="67" applyFont="1" applyBorder="1" applyAlignment="1">
      <alignment horizontal="center" vertical="center" wrapText="1"/>
      <protection/>
    </xf>
    <xf numFmtId="0" fontId="3" fillId="0" borderId="52" xfId="67" applyFont="1" applyBorder="1" applyAlignment="1">
      <alignment horizontal="center" vertical="center" wrapText="1"/>
      <protection/>
    </xf>
    <xf numFmtId="3" fontId="3" fillId="0" borderId="52" xfId="67" applyNumberFormat="1" applyFont="1" applyBorder="1" applyAlignment="1">
      <alignment vertical="center"/>
      <protection/>
    </xf>
    <xf numFmtId="3" fontId="3" fillId="0" borderId="53" xfId="67" applyNumberFormat="1" applyFont="1" applyBorder="1" applyAlignment="1">
      <alignment vertical="center"/>
      <protection/>
    </xf>
    <xf numFmtId="0" fontId="4" fillId="0" borderId="16" xfId="67" applyFont="1" applyBorder="1" applyAlignment="1">
      <alignment vertical="center" wrapText="1"/>
      <protection/>
    </xf>
    <xf numFmtId="3" fontId="4" fillId="0" borderId="16" xfId="67" applyNumberFormat="1" applyFont="1" applyBorder="1" applyAlignment="1">
      <alignment vertical="center"/>
      <protection/>
    </xf>
    <xf numFmtId="3" fontId="4" fillId="0" borderId="23" xfId="67" applyNumberFormat="1" applyFont="1" applyBorder="1" applyAlignment="1">
      <alignment vertical="center"/>
      <protection/>
    </xf>
    <xf numFmtId="0" fontId="4" fillId="0" borderId="14" xfId="67" applyFont="1" applyBorder="1" applyAlignment="1">
      <alignment vertical="center" wrapText="1"/>
      <protection/>
    </xf>
    <xf numFmtId="49" fontId="10" fillId="0" borderId="14" xfId="67" applyNumberFormat="1" applyFont="1" applyBorder="1" applyAlignment="1">
      <alignment horizontal="center" vertical="center" wrapText="1"/>
      <protection/>
    </xf>
    <xf numFmtId="3" fontId="10" fillId="33" borderId="14" xfId="64" applyNumberFormat="1" applyFont="1" applyFill="1" applyBorder="1" applyAlignment="1" applyProtection="1">
      <alignment vertical="center"/>
      <protection locked="0"/>
    </xf>
    <xf numFmtId="3" fontId="10" fillId="33" borderId="22" xfId="64" applyNumberFormat="1" applyFont="1" applyFill="1" applyBorder="1" applyAlignment="1" applyProtection="1">
      <alignment vertical="center"/>
      <protection locked="0"/>
    </xf>
    <xf numFmtId="0" fontId="4" fillId="0" borderId="18" xfId="67" applyFont="1" applyBorder="1" applyAlignment="1">
      <alignment vertical="center" wrapText="1"/>
      <protection/>
    </xf>
    <xf numFmtId="3" fontId="4" fillId="0" borderId="18" xfId="67" applyNumberFormat="1" applyFont="1" applyBorder="1" applyAlignment="1">
      <alignment vertical="center"/>
      <protection/>
    </xf>
    <xf numFmtId="3" fontId="4" fillId="0" borderId="21" xfId="67" applyNumberFormat="1" applyFont="1" applyBorder="1" applyAlignment="1">
      <alignment vertical="center"/>
      <protection/>
    </xf>
    <xf numFmtId="0" fontId="10" fillId="0" borderId="16" xfId="67" applyFont="1" applyBorder="1" applyAlignment="1">
      <alignment horizontal="center" vertical="center" wrapText="1"/>
      <protection/>
    </xf>
    <xf numFmtId="3" fontId="3" fillId="33" borderId="14" xfId="64" applyNumberFormat="1" applyFont="1" applyFill="1" applyBorder="1" applyAlignment="1" applyProtection="1">
      <alignment vertical="center"/>
      <protection locked="0"/>
    </xf>
    <xf numFmtId="3" fontId="3" fillId="33" borderId="22" xfId="64" applyNumberFormat="1" applyFont="1" applyFill="1" applyBorder="1" applyAlignment="1" applyProtection="1">
      <alignment vertical="center"/>
      <protection locked="0"/>
    </xf>
    <xf numFmtId="49" fontId="3" fillId="0" borderId="18" xfId="67" applyNumberFormat="1" applyFont="1" applyBorder="1" applyAlignment="1">
      <alignment horizontal="center" vertical="center" wrapText="1"/>
      <protection/>
    </xf>
    <xf numFmtId="49" fontId="3" fillId="0" borderId="52" xfId="67" applyNumberFormat="1" applyFont="1" applyBorder="1" applyAlignment="1">
      <alignment horizontal="center" vertical="center" wrapText="1"/>
      <protection/>
    </xf>
    <xf numFmtId="49" fontId="10" fillId="0" borderId="16" xfId="66" applyNumberFormat="1" applyFont="1" applyBorder="1" applyAlignment="1">
      <alignment wrapText="1"/>
      <protection/>
    </xf>
    <xf numFmtId="3" fontId="4" fillId="0" borderId="16" xfId="66" applyNumberFormat="1" applyFont="1" applyBorder="1" applyAlignment="1">
      <alignment wrapText="1"/>
      <protection/>
    </xf>
    <xf numFmtId="3" fontId="4" fillId="0" borderId="23" xfId="66" applyNumberFormat="1" applyFont="1" applyBorder="1" applyAlignment="1">
      <alignment wrapText="1"/>
      <protection/>
    </xf>
    <xf numFmtId="49" fontId="4" fillId="0" borderId="14" xfId="66" applyNumberFormat="1" applyFont="1" applyBorder="1" applyAlignment="1">
      <alignment horizontal="center" wrapText="1"/>
      <protection/>
    </xf>
    <xf numFmtId="49" fontId="3" fillId="0" borderId="29" xfId="66" applyNumberFormat="1" applyFont="1" applyBorder="1" applyAlignment="1">
      <alignment horizontal="center" wrapText="1"/>
      <protection/>
    </xf>
    <xf numFmtId="3" fontId="3" fillId="0" borderId="29" xfId="66" applyNumberFormat="1" applyFont="1" applyBorder="1" applyAlignment="1">
      <alignment wrapText="1"/>
      <protection/>
    </xf>
    <xf numFmtId="3" fontId="3" fillId="0" borderId="30" xfId="66" applyNumberFormat="1" applyFont="1" applyBorder="1" applyAlignment="1">
      <alignment wrapText="1"/>
      <protection/>
    </xf>
    <xf numFmtId="49" fontId="10" fillId="0" borderId="16" xfId="66" applyNumberFormat="1" applyFont="1" applyBorder="1" applyAlignment="1">
      <alignment horizontal="center" wrapText="1"/>
      <protection/>
    </xf>
    <xf numFmtId="49" fontId="10" fillId="0" borderId="26" xfId="66" applyNumberFormat="1" applyFont="1" applyBorder="1" applyAlignment="1">
      <alignment horizontal="center" wrapText="1"/>
      <protection/>
    </xf>
    <xf numFmtId="3" fontId="4" fillId="0" borderId="26" xfId="66" applyNumberFormat="1" applyFont="1" applyBorder="1" applyAlignment="1">
      <alignment wrapText="1"/>
      <protection/>
    </xf>
    <xf numFmtId="3" fontId="4" fillId="0" borderId="36" xfId="66" applyNumberFormat="1" applyFont="1" applyBorder="1" applyAlignment="1">
      <alignment wrapText="1"/>
      <protection/>
    </xf>
    <xf numFmtId="49" fontId="3" fillId="0" borderId="18" xfId="66" applyNumberFormat="1" applyFont="1" applyBorder="1" applyAlignment="1">
      <alignment horizontal="center" wrapText="1"/>
      <protection/>
    </xf>
    <xf numFmtId="3" fontId="3" fillId="0" borderId="18" xfId="66" applyNumberFormat="1" applyFont="1" applyBorder="1" applyAlignment="1">
      <alignment wrapText="1"/>
      <protection/>
    </xf>
    <xf numFmtId="3" fontId="3" fillId="0" borderId="21" xfId="66" applyNumberFormat="1" applyFont="1" applyBorder="1" applyAlignment="1">
      <alignment wrapText="1"/>
      <protection/>
    </xf>
    <xf numFmtId="49" fontId="3" fillId="0" borderId="52" xfId="66" applyNumberFormat="1" applyFont="1" applyBorder="1" applyAlignment="1">
      <alignment horizontal="center" wrapText="1"/>
      <protection/>
    </xf>
    <xf numFmtId="3" fontId="3" fillId="0" borderId="52" xfId="66" applyNumberFormat="1" applyFont="1" applyBorder="1" applyAlignment="1">
      <alignment wrapText="1"/>
      <protection/>
    </xf>
    <xf numFmtId="3" fontId="3" fillId="0" borderId="53" xfId="66" applyNumberFormat="1" applyFont="1" applyBorder="1" applyAlignment="1">
      <alignment wrapText="1"/>
      <protection/>
    </xf>
    <xf numFmtId="49" fontId="10" fillId="0" borderId="25" xfId="66" applyNumberFormat="1" applyFont="1" applyBorder="1" applyAlignment="1">
      <alignment horizontal="center" wrapText="1"/>
      <protection/>
    </xf>
    <xf numFmtId="3" fontId="10" fillId="33" borderId="25" xfId="64" applyNumberFormat="1" applyFont="1" applyFill="1" applyBorder="1" applyAlignment="1" applyProtection="1">
      <alignment vertical="top"/>
      <protection locked="0"/>
    </xf>
    <xf numFmtId="3" fontId="10" fillId="33" borderId="44" xfId="64" applyNumberFormat="1" applyFont="1" applyFill="1" applyBorder="1" applyAlignment="1" applyProtection="1">
      <alignment vertical="top"/>
      <protection locked="0"/>
    </xf>
    <xf numFmtId="49" fontId="10" fillId="0" borderId="52" xfId="66" applyNumberFormat="1" applyFont="1" applyBorder="1" applyAlignment="1">
      <alignment horizontal="center" wrapText="1"/>
      <protection/>
    </xf>
    <xf numFmtId="3" fontId="10" fillId="0" borderId="52" xfId="66" applyNumberFormat="1" applyFont="1" applyBorder="1" applyAlignment="1">
      <alignment wrapText="1"/>
      <protection/>
    </xf>
    <xf numFmtId="3" fontId="10" fillId="0" borderId="53" xfId="66" applyNumberFormat="1" applyFont="1" applyBorder="1" applyAlignment="1">
      <alignment wrapText="1"/>
      <protection/>
    </xf>
    <xf numFmtId="49" fontId="7" fillId="0" borderId="26" xfId="66" applyNumberFormat="1" applyFont="1" applyBorder="1" applyAlignment="1">
      <alignment horizontal="center" wrapText="1"/>
      <protection/>
    </xf>
    <xf numFmtId="3" fontId="4" fillId="33" borderId="26" xfId="64" applyNumberFormat="1" applyFont="1" applyFill="1" applyBorder="1" applyAlignment="1" applyProtection="1">
      <alignment vertical="top"/>
      <protection locked="0"/>
    </xf>
    <xf numFmtId="3" fontId="4" fillId="33" borderId="36" xfId="64" applyNumberFormat="1" applyFont="1" applyFill="1" applyBorder="1" applyAlignment="1" applyProtection="1">
      <alignment vertical="top"/>
      <protection locked="0"/>
    </xf>
    <xf numFmtId="49" fontId="7" fillId="0" borderId="29" xfId="66" applyNumberFormat="1" applyFont="1" applyBorder="1" applyAlignment="1">
      <alignment horizontal="center" wrapText="1"/>
      <protection/>
    </xf>
    <xf numFmtId="3" fontId="4" fillId="33" borderId="29" xfId="64" applyNumberFormat="1" applyFont="1" applyFill="1" applyBorder="1" applyAlignment="1" applyProtection="1">
      <alignment vertical="top"/>
      <protection locked="0"/>
    </xf>
    <xf numFmtId="3" fontId="4" fillId="33" borderId="30" xfId="64" applyNumberFormat="1" applyFont="1" applyFill="1" applyBorder="1" applyAlignment="1" applyProtection="1">
      <alignment vertical="top"/>
      <protection locked="0"/>
    </xf>
    <xf numFmtId="49" fontId="3" fillId="0" borderId="16" xfId="68" applyNumberFormat="1" applyFont="1" applyBorder="1" applyAlignment="1">
      <alignment horizontal="center" vertical="center" wrapText="1"/>
      <protection/>
    </xf>
    <xf numFmtId="49" fontId="4" fillId="0" borderId="16" xfId="68" applyNumberFormat="1" applyFont="1" applyBorder="1" applyAlignment="1">
      <alignment horizontal="center" vertical="center" wrapText="1"/>
      <protection/>
    </xf>
    <xf numFmtId="49" fontId="4" fillId="35" borderId="16" xfId="68" applyNumberFormat="1" applyFont="1" applyFill="1" applyBorder="1" applyAlignment="1">
      <alignment horizontal="center" vertical="center" wrapText="1"/>
      <protection/>
    </xf>
    <xf numFmtId="49" fontId="4" fillId="0" borderId="23" xfId="68" applyNumberFormat="1" applyFont="1" applyBorder="1" applyAlignment="1">
      <alignment horizontal="center"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3" fontId="3" fillId="0" borderId="14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3" fontId="4" fillId="0" borderId="14" xfId="68" applyNumberFormat="1" applyFont="1" applyBorder="1" applyAlignment="1">
      <alignment vertical="center"/>
      <protection/>
    </xf>
    <xf numFmtId="3" fontId="4" fillId="0" borderId="22" xfId="68" applyNumberFormat="1" applyFont="1" applyBorder="1" applyAlignment="1">
      <alignment vertical="center"/>
      <protection/>
    </xf>
    <xf numFmtId="3" fontId="3" fillId="35" borderId="14" xfId="68" applyNumberFormat="1" applyFont="1" applyFill="1" applyBorder="1" applyAlignment="1">
      <alignment vertical="center"/>
      <protection/>
    </xf>
    <xf numFmtId="49" fontId="4" fillId="0" borderId="14" xfId="68" applyNumberFormat="1" applyFont="1" applyBorder="1" applyAlignment="1">
      <alignment horizontal="center" wrapText="1"/>
      <protection/>
    </xf>
    <xf numFmtId="49" fontId="4" fillId="0" borderId="18" xfId="68" applyNumberFormat="1" applyFont="1" applyBorder="1" applyAlignment="1">
      <alignment horizontal="center" vertical="center" wrapText="1"/>
      <protection/>
    </xf>
    <xf numFmtId="3" fontId="4" fillId="33" borderId="18" xfId="64" applyNumberFormat="1" applyFont="1" applyFill="1" applyBorder="1" applyAlignment="1" applyProtection="1">
      <alignment vertical="center"/>
      <protection locked="0"/>
    </xf>
    <xf numFmtId="3" fontId="3" fillId="0" borderId="18" xfId="68" applyNumberFormat="1" applyFont="1" applyBorder="1" applyAlignment="1">
      <alignment vertical="center"/>
      <protection/>
    </xf>
    <xf numFmtId="3" fontId="4" fillId="33" borderId="21" xfId="64" applyNumberFormat="1" applyFont="1" applyFill="1" applyBorder="1" applyAlignment="1" applyProtection="1">
      <alignment vertical="center"/>
      <protection locked="0"/>
    </xf>
    <xf numFmtId="49" fontId="3" fillId="0" borderId="52" xfId="68" applyNumberFormat="1" applyFont="1" applyBorder="1" applyAlignment="1">
      <alignment horizontal="center" vertical="center" wrapText="1"/>
      <protection/>
    </xf>
    <xf numFmtId="3" fontId="3" fillId="0" borderId="52" xfId="68" applyNumberFormat="1" applyFont="1" applyBorder="1" applyAlignment="1">
      <alignment vertical="center"/>
      <protection/>
    </xf>
    <xf numFmtId="3" fontId="3" fillId="0" borderId="53" xfId="68" applyNumberFormat="1" applyFont="1" applyBorder="1" applyAlignment="1">
      <alignment vertical="center"/>
      <protection/>
    </xf>
    <xf numFmtId="49" fontId="3" fillId="35" borderId="16" xfId="62" applyNumberFormat="1" applyFont="1" applyFill="1" applyBorder="1" applyAlignment="1">
      <alignment vertical="center" wrapText="1"/>
      <protection/>
    </xf>
    <xf numFmtId="0" fontId="4" fillId="35" borderId="16" xfId="62" applyFont="1" applyFill="1" applyBorder="1" applyAlignment="1">
      <alignment horizontal="right" vertical="center" wrapText="1"/>
      <protection/>
    </xf>
    <xf numFmtId="0" fontId="4" fillId="35" borderId="23" xfId="62" applyFont="1" applyFill="1" applyBorder="1" applyAlignment="1">
      <alignment horizontal="right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3" fontId="4" fillId="33" borderId="27" xfId="64" applyNumberFormat="1" applyFont="1" applyFill="1" applyBorder="1" applyAlignment="1" applyProtection="1">
      <alignment horizontal="right" vertical="center"/>
      <protection locked="0"/>
    </xf>
    <xf numFmtId="0" fontId="4" fillId="0" borderId="14" xfId="62" applyFont="1" applyBorder="1" applyAlignment="1">
      <alignment horizontal="right" vertical="center" wrapText="1"/>
      <protection/>
    </xf>
    <xf numFmtId="0" fontId="4" fillId="0" borderId="22" xfId="62" applyFont="1" applyBorder="1" applyAlignment="1">
      <alignment horizontal="right" vertical="center" wrapText="1"/>
      <protection/>
    </xf>
    <xf numFmtId="49" fontId="4" fillId="0" borderId="14" xfId="62" applyNumberFormat="1" applyFont="1" applyBorder="1" applyAlignment="1">
      <alignment horizontal="center" vertical="center"/>
      <protection/>
    </xf>
    <xf numFmtId="49" fontId="10" fillId="0" borderId="14" xfId="62" applyNumberFormat="1" applyFont="1" applyBorder="1" applyAlignment="1">
      <alignment horizontal="center" vertical="center" wrapText="1"/>
      <protection/>
    </xf>
    <xf numFmtId="0" fontId="10" fillId="0" borderId="14" xfId="62" applyFont="1" applyBorder="1" applyAlignment="1">
      <alignment horizontal="right" vertical="center" wrapText="1"/>
      <protection/>
    </xf>
    <xf numFmtId="1" fontId="4" fillId="0" borderId="14" xfId="62" applyNumberFormat="1" applyFont="1" applyBorder="1" applyAlignment="1">
      <alignment horizontal="right" vertical="center" wrapText="1"/>
      <protection/>
    </xf>
    <xf numFmtId="49" fontId="10" fillId="0" borderId="18" xfId="62" applyNumberFormat="1" applyFont="1" applyBorder="1" applyAlignment="1">
      <alignment horizontal="center" vertical="center" wrapText="1"/>
      <protection/>
    </xf>
    <xf numFmtId="0" fontId="10" fillId="0" borderId="18" xfId="62" applyFont="1" applyBorder="1" applyAlignment="1">
      <alignment horizontal="right" vertical="center" wrapText="1"/>
      <protection/>
    </xf>
    <xf numFmtId="0" fontId="4" fillId="0" borderId="18" xfId="62" applyFont="1" applyBorder="1" applyAlignment="1">
      <alignment horizontal="right" vertical="center" wrapText="1"/>
      <protection/>
    </xf>
    <xf numFmtId="0" fontId="4" fillId="0" borderId="21" xfId="62" applyFont="1" applyBorder="1" applyAlignment="1">
      <alignment horizontal="right" vertical="center" wrapText="1"/>
      <protection/>
    </xf>
    <xf numFmtId="49" fontId="4" fillId="35" borderId="27" xfId="62" applyNumberFormat="1" applyFont="1" applyFill="1" applyBorder="1" applyAlignment="1">
      <alignment horizontal="center" vertical="center" wrapText="1"/>
      <protection/>
    </xf>
    <xf numFmtId="1" fontId="4" fillId="35" borderId="54" xfId="62" applyNumberFormat="1" applyFont="1" applyFill="1" applyBorder="1" applyAlignment="1">
      <alignment horizontal="right" vertical="center" wrapText="1"/>
      <protection/>
    </xf>
    <xf numFmtId="1" fontId="4" fillId="35" borderId="55" xfId="62" applyNumberFormat="1" applyFont="1" applyFill="1" applyBorder="1" applyAlignment="1">
      <alignment horizontal="right" vertical="center" wrapText="1"/>
      <protection/>
    </xf>
    <xf numFmtId="49" fontId="4" fillId="0" borderId="26" xfId="62" applyNumberFormat="1" applyFont="1" applyBorder="1" applyAlignment="1">
      <alignment horizontal="center" vertical="center" wrapText="1"/>
      <protection/>
    </xf>
    <xf numFmtId="0" fontId="4" fillId="0" borderId="26" xfId="62" applyFont="1" applyBorder="1" applyAlignment="1">
      <alignment horizontal="right" vertical="center" wrapText="1"/>
      <protection/>
    </xf>
    <xf numFmtId="0" fontId="4" fillId="0" borderId="36" xfId="62" applyFont="1" applyBorder="1" applyAlignment="1">
      <alignment horizontal="right" vertical="center" wrapText="1"/>
      <protection/>
    </xf>
    <xf numFmtId="49" fontId="3" fillId="0" borderId="29" xfId="62" applyNumberFormat="1" applyFont="1" applyBorder="1" applyAlignment="1">
      <alignment horizontal="center" vertical="center" wrapText="1"/>
      <protection/>
    </xf>
    <xf numFmtId="1" fontId="3" fillId="0" borderId="29" xfId="62" applyNumberFormat="1" applyFont="1" applyBorder="1" applyAlignment="1">
      <alignment horizontal="right" vertical="center" wrapText="1"/>
      <protection/>
    </xf>
    <xf numFmtId="1" fontId="3" fillId="0" borderId="30" xfId="62" applyNumberFormat="1" applyFont="1" applyBorder="1" applyAlignment="1">
      <alignment horizontal="right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3" fontId="4" fillId="0" borderId="16" xfId="60" applyNumberFormat="1" applyFont="1" applyBorder="1" applyAlignment="1">
      <alignment horizontal="right" vertical="center" wrapText="1"/>
      <protection/>
    </xf>
    <xf numFmtId="3" fontId="4" fillId="0" borderId="23" xfId="60" applyNumberFormat="1" applyFont="1" applyBorder="1" applyAlignment="1">
      <alignment horizontal="right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3" fontId="4" fillId="0" borderId="14" xfId="60" applyNumberFormat="1" applyFont="1" applyBorder="1" applyAlignment="1">
      <alignment horizontal="right" vertical="center" wrapText="1"/>
      <protection/>
    </xf>
    <xf numFmtId="3" fontId="4" fillId="0" borderId="22" xfId="60" applyNumberFormat="1" applyFont="1" applyBorder="1" applyAlignment="1">
      <alignment horizontal="right" vertical="center" wrapText="1"/>
      <protection/>
    </xf>
    <xf numFmtId="3" fontId="4" fillId="33" borderId="14" xfId="64" applyNumberFormat="1" applyFont="1" applyFill="1" applyBorder="1" applyAlignment="1" applyProtection="1">
      <alignment horizontal="right" vertical="top"/>
      <protection locked="0"/>
    </xf>
    <xf numFmtId="49" fontId="10" fillId="0" borderId="29" xfId="60" applyNumberFormat="1" applyFont="1" applyBorder="1" applyAlignment="1">
      <alignment horizontal="center" vertical="center" wrapText="1"/>
      <protection/>
    </xf>
    <xf numFmtId="3" fontId="10" fillId="0" borderId="29" xfId="60" applyNumberFormat="1" applyFont="1" applyBorder="1" applyAlignment="1">
      <alignment horizontal="right" vertical="center" wrapText="1"/>
      <protection/>
    </xf>
    <xf numFmtId="3" fontId="10" fillId="0" borderId="30" xfId="60" applyNumberFormat="1" applyFont="1" applyBorder="1" applyAlignment="1">
      <alignment horizontal="right" vertical="center" wrapText="1"/>
      <protection/>
    </xf>
    <xf numFmtId="49" fontId="10" fillId="0" borderId="14" xfId="60" applyNumberFormat="1" applyFont="1" applyBorder="1" applyAlignment="1">
      <alignment horizontal="center" vertical="center" wrapText="1"/>
      <protection/>
    </xf>
    <xf numFmtId="3" fontId="7" fillId="33" borderId="14" xfId="64" applyNumberFormat="1" applyFont="1" applyFill="1" applyBorder="1" applyAlignment="1" applyProtection="1">
      <alignment horizontal="right" vertical="top"/>
      <protection locked="0"/>
    </xf>
    <xf numFmtId="3" fontId="10" fillId="0" borderId="22" xfId="60" applyNumberFormat="1" applyFont="1" applyBorder="1" applyAlignment="1">
      <alignment horizontal="right" vertical="center" wrapText="1"/>
      <protection/>
    </xf>
    <xf numFmtId="49" fontId="3" fillId="0" borderId="29" xfId="60" applyNumberFormat="1" applyFont="1" applyBorder="1" applyAlignment="1">
      <alignment horizontal="center" vertical="center" wrapText="1"/>
      <protection/>
    </xf>
    <xf numFmtId="3" fontId="4" fillId="0" borderId="29" xfId="60" applyNumberFormat="1" applyFont="1" applyBorder="1" applyAlignment="1">
      <alignment horizontal="right" vertical="center" wrapText="1"/>
      <protection/>
    </xf>
    <xf numFmtId="3" fontId="4" fillId="0" borderId="30" xfId="60" applyNumberFormat="1" applyFont="1" applyBorder="1" applyAlignment="1">
      <alignment horizontal="right" vertical="center" wrapText="1"/>
      <protection/>
    </xf>
    <xf numFmtId="49" fontId="3" fillId="0" borderId="26" xfId="60" applyNumberFormat="1" applyFont="1" applyBorder="1" applyAlignment="1">
      <alignment horizontal="left" vertical="center" wrapText="1"/>
      <protection/>
    </xf>
    <xf numFmtId="3" fontId="4" fillId="0" borderId="26" xfId="60" applyNumberFormat="1" applyFont="1" applyBorder="1" applyAlignment="1">
      <alignment horizontal="right" vertical="center" wrapText="1"/>
      <protection/>
    </xf>
    <xf numFmtId="3" fontId="4" fillId="0" borderId="36" xfId="60" applyNumberFormat="1" applyFont="1" applyBorder="1" applyAlignment="1">
      <alignment horizontal="right" vertical="center" wrapText="1"/>
      <protection/>
    </xf>
    <xf numFmtId="49" fontId="10" fillId="0" borderId="18" xfId="60" applyNumberFormat="1" applyFont="1" applyBorder="1" applyAlignment="1">
      <alignment horizontal="center" vertical="center" wrapText="1"/>
      <protection/>
    </xf>
    <xf numFmtId="3" fontId="10" fillId="0" borderId="18" xfId="60" applyNumberFormat="1" applyFont="1" applyBorder="1" applyAlignment="1">
      <alignment horizontal="right" vertical="center" wrapText="1"/>
      <protection/>
    </xf>
    <xf numFmtId="3" fontId="10" fillId="0" borderId="21" xfId="60" applyNumberFormat="1" applyFont="1" applyBorder="1" applyAlignment="1">
      <alignment horizontal="right" vertical="center" wrapText="1"/>
      <protection/>
    </xf>
    <xf numFmtId="49" fontId="3" fillId="0" borderId="52" xfId="60" applyNumberFormat="1" applyFont="1" applyBorder="1" applyAlignment="1">
      <alignment horizontal="center" vertical="center" wrapText="1"/>
      <protection/>
    </xf>
    <xf numFmtId="3" fontId="3" fillId="0" borderId="52" xfId="60" applyNumberFormat="1" applyFont="1" applyBorder="1" applyAlignment="1">
      <alignment horizontal="right" vertical="center" wrapText="1"/>
      <protection/>
    </xf>
    <xf numFmtId="3" fontId="3" fillId="0" borderId="53" xfId="60" applyNumberFormat="1" applyFont="1" applyBorder="1" applyAlignment="1">
      <alignment horizontal="right" vertical="center" wrapText="1"/>
      <protection/>
    </xf>
    <xf numFmtId="49" fontId="10" fillId="0" borderId="42" xfId="60" applyNumberFormat="1" applyFont="1" applyBorder="1" applyAlignment="1">
      <alignment horizontal="center" vertical="center" wrapText="1"/>
      <protection/>
    </xf>
    <xf numFmtId="3" fontId="4" fillId="33" borderId="42" xfId="64" applyNumberFormat="1" applyFont="1" applyFill="1" applyBorder="1" applyAlignment="1" applyProtection="1">
      <alignment horizontal="right" vertical="top"/>
      <protection locked="0"/>
    </xf>
    <xf numFmtId="3" fontId="4" fillId="0" borderId="43" xfId="60" applyNumberFormat="1" applyFont="1" applyBorder="1" applyAlignment="1">
      <alignment horizontal="right" vertical="center" wrapText="1"/>
      <protection/>
    </xf>
    <xf numFmtId="49" fontId="3" fillId="0" borderId="16" xfId="60" applyNumberFormat="1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right" vertical="center" wrapText="1"/>
      <protection/>
    </xf>
    <xf numFmtId="0" fontId="4" fillId="0" borderId="23" xfId="60" applyFont="1" applyBorder="1" applyAlignment="1">
      <alignment horizontal="right"/>
      <protection/>
    </xf>
    <xf numFmtId="0" fontId="4" fillId="0" borderId="14" xfId="60" applyFont="1" applyBorder="1" applyAlignment="1">
      <alignment horizontal="right" vertical="center" wrapText="1"/>
      <protection/>
    </xf>
    <xf numFmtId="1" fontId="4" fillId="0" borderId="14" xfId="60" applyNumberFormat="1" applyFont="1" applyBorder="1" applyAlignment="1">
      <alignment horizontal="right" vertical="center" wrapText="1"/>
      <protection/>
    </xf>
    <xf numFmtId="1" fontId="4" fillId="0" borderId="22" xfId="60" applyNumberFormat="1" applyFont="1" applyBorder="1" applyAlignment="1">
      <alignment horizontal="right" vertical="center" wrapText="1"/>
      <protection/>
    </xf>
    <xf numFmtId="0" fontId="4" fillId="0" borderId="22" xfId="60" applyFont="1" applyBorder="1" applyAlignment="1">
      <alignment horizontal="right" vertical="center" wrapText="1"/>
      <protection/>
    </xf>
    <xf numFmtId="0" fontId="10" fillId="0" borderId="29" xfId="60" applyFont="1" applyBorder="1" applyAlignment="1">
      <alignment horizontal="right" vertical="center" wrapText="1"/>
      <protection/>
    </xf>
    <xf numFmtId="1" fontId="10" fillId="0" borderId="29" xfId="60" applyNumberFormat="1" applyFont="1" applyBorder="1" applyAlignment="1">
      <alignment horizontal="right" vertical="center" wrapText="1"/>
      <protection/>
    </xf>
    <xf numFmtId="0" fontId="10" fillId="0" borderId="30" xfId="60" applyFont="1" applyBorder="1" applyAlignment="1">
      <alignment horizontal="right" vertical="center" wrapText="1"/>
      <protection/>
    </xf>
    <xf numFmtId="49" fontId="3" fillId="0" borderId="26" xfId="60" applyNumberFormat="1" applyFont="1" applyBorder="1" applyAlignment="1">
      <alignment horizontal="center" vertical="center" wrapText="1"/>
      <protection/>
    </xf>
    <xf numFmtId="1" fontId="4" fillId="0" borderId="26" xfId="60" applyNumberFormat="1" applyFont="1" applyBorder="1" applyAlignment="1">
      <alignment horizontal="right" vertical="center" wrapText="1"/>
      <protection/>
    </xf>
    <xf numFmtId="1" fontId="4" fillId="0" borderId="36" xfId="60" applyNumberFormat="1" applyFont="1" applyBorder="1" applyAlignment="1">
      <alignment horizontal="right"/>
      <protection/>
    </xf>
    <xf numFmtId="49" fontId="7" fillId="0" borderId="14" xfId="60" applyNumberFormat="1" applyFont="1" applyBorder="1" applyAlignment="1">
      <alignment horizontal="center" vertical="center" wrapText="1"/>
      <protection/>
    </xf>
    <xf numFmtId="49" fontId="3" fillId="0" borderId="18" xfId="60" applyNumberFormat="1" applyFont="1" applyBorder="1" applyAlignment="1">
      <alignment horizontal="center" vertical="center" wrapText="1"/>
      <protection/>
    </xf>
    <xf numFmtId="1" fontId="4" fillId="0" borderId="18" xfId="60" applyNumberFormat="1" applyFont="1" applyBorder="1" applyAlignment="1">
      <alignment horizontal="right" vertical="center" wrapText="1"/>
      <protection/>
    </xf>
    <xf numFmtId="1" fontId="4" fillId="0" borderId="21" xfId="60" applyNumberFormat="1" applyFont="1" applyBorder="1" applyAlignment="1">
      <alignment horizontal="right"/>
      <protection/>
    </xf>
    <xf numFmtId="1" fontId="4" fillId="0" borderId="16" xfId="60" applyNumberFormat="1" applyFont="1" applyBorder="1" applyAlignment="1">
      <alignment horizontal="right" vertical="center" wrapText="1"/>
      <protection/>
    </xf>
    <xf numFmtId="1" fontId="4" fillId="0" borderId="23" xfId="60" applyNumberFormat="1" applyFont="1" applyBorder="1" applyAlignment="1">
      <alignment horizontal="right"/>
      <protection/>
    </xf>
    <xf numFmtId="1" fontId="10" fillId="0" borderId="30" xfId="60" applyNumberFormat="1" applyFont="1" applyBorder="1" applyAlignment="1">
      <alignment horizontal="right" vertical="center" wrapText="1"/>
      <protection/>
    </xf>
    <xf numFmtId="49" fontId="3" fillId="0" borderId="56" xfId="60" applyNumberFormat="1" applyFont="1" applyBorder="1" applyAlignment="1">
      <alignment horizontal="center" vertical="center" wrapText="1"/>
      <protection/>
    </xf>
    <xf numFmtId="1" fontId="3" fillId="0" borderId="56" xfId="60" applyNumberFormat="1" applyFont="1" applyBorder="1" applyAlignment="1">
      <alignment horizontal="right" vertical="center" wrapText="1"/>
      <protection/>
    </xf>
    <xf numFmtId="1" fontId="3" fillId="0" borderId="57" xfId="60" applyNumberFormat="1" applyFont="1" applyBorder="1" applyAlignment="1">
      <alignment horizontal="right" vertical="center" wrapText="1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3" fontId="4" fillId="33" borderId="16" xfId="64" applyNumberFormat="1" applyFont="1" applyFill="1" applyBorder="1" applyAlignment="1" applyProtection="1">
      <alignment vertical="top"/>
      <protection locked="0"/>
    </xf>
    <xf numFmtId="1" fontId="4" fillId="0" borderId="22" xfId="60" applyNumberFormat="1" applyFont="1" applyBorder="1" applyAlignment="1">
      <alignment horizontal="right"/>
      <protection/>
    </xf>
    <xf numFmtId="49" fontId="4" fillId="0" borderId="29" xfId="60" applyNumberFormat="1" applyFont="1" applyBorder="1" applyAlignment="1">
      <alignment horizontal="center" vertical="center" wrapText="1"/>
      <protection/>
    </xf>
    <xf numFmtId="1" fontId="4" fillId="0" borderId="30" xfId="60" applyNumberFormat="1" applyFont="1" applyBorder="1" applyAlignment="1">
      <alignment horizontal="right"/>
      <protection/>
    </xf>
    <xf numFmtId="49" fontId="10" fillId="0" borderId="56" xfId="60" applyNumberFormat="1" applyFont="1" applyBorder="1" applyAlignment="1">
      <alignment horizontal="center" vertical="center" wrapText="1"/>
      <protection/>
    </xf>
    <xf numFmtId="0" fontId="10" fillId="0" borderId="56" xfId="60" applyFont="1" applyBorder="1" applyAlignment="1">
      <alignment horizontal="right" vertical="center" wrapText="1"/>
      <protection/>
    </xf>
    <xf numFmtId="0" fontId="10" fillId="0" borderId="57" xfId="60" applyFont="1" applyBorder="1" applyAlignment="1">
      <alignment horizontal="right" vertical="center"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3" fontId="4" fillId="0" borderId="16" xfId="61" applyNumberFormat="1" applyFont="1" applyBorder="1" applyAlignment="1">
      <alignment horizontal="right" vertical="center"/>
      <protection/>
    </xf>
    <xf numFmtId="3" fontId="4" fillId="0" borderId="23" xfId="61" applyNumberFormat="1" applyFont="1" applyBorder="1" applyAlignment="1">
      <alignment horizontal="right" vertical="center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3" fontId="4" fillId="33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>
      <alignment horizontal="right" vertical="center"/>
      <protection/>
    </xf>
    <xf numFmtId="49" fontId="10" fillId="0" borderId="29" xfId="61" applyNumberFormat="1" applyFont="1" applyBorder="1" applyAlignment="1">
      <alignment horizontal="center" vertical="center" wrapText="1"/>
      <protection/>
    </xf>
    <xf numFmtId="3" fontId="10" fillId="0" borderId="29" xfId="61" applyNumberFormat="1" applyFont="1" applyBorder="1" applyAlignment="1">
      <alignment horizontal="right" vertical="center"/>
      <protection/>
    </xf>
    <xf numFmtId="3" fontId="10" fillId="0" borderId="30" xfId="61" applyNumberFormat="1" applyFont="1" applyBorder="1" applyAlignment="1">
      <alignment horizontal="right" vertical="center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3" fontId="4" fillId="0" borderId="26" xfId="61" applyNumberFormat="1" applyFont="1" applyBorder="1" applyAlignment="1">
      <alignment horizontal="right" vertical="center"/>
      <protection/>
    </xf>
    <xf numFmtId="3" fontId="3" fillId="0" borderId="36" xfId="61" applyNumberFormat="1" applyFont="1" applyBorder="1" applyAlignment="1">
      <alignment horizontal="right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Баланс 2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Sopharma%20Sasho\Reports\2015%20annual\reports_97_SOPHARMA%2031.12.%202015%20E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VR\DVI\&#1054;&#1090;&#1095;&#1077;&#1090;&#1080;\2022\Q2%20cons\BG\SPRAVKA_2_CONS_GKFO_6M%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5">
          <cell r="H5" t="str">
            <v>( thousand BGN)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 общо"/>
      <sheetName val="Справка 8 България"/>
      <sheetName val="Справка 8 САЩ"/>
      <sheetName val="Контроли"/>
      <sheetName val="Показатели"/>
      <sheetName val="Danni"/>
      <sheetName val="Nomenklaturi"/>
    </sheetNames>
    <sheetDataSet>
      <sheetData sheetId="1">
        <row r="18">
          <cell r="H18">
            <v>84514</v>
          </cell>
        </row>
        <row r="21">
          <cell r="H21">
            <v>39114</v>
          </cell>
        </row>
        <row r="23">
          <cell r="H23">
            <v>66201</v>
          </cell>
        </row>
        <row r="29">
          <cell r="H29">
            <v>355138</v>
          </cell>
        </row>
        <row r="32">
          <cell r="G32">
            <v>43365</v>
          </cell>
          <cell r="H32">
            <v>89496</v>
          </cell>
        </row>
        <row r="40">
          <cell r="H40">
            <v>11893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pharma.bg,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90" zoomScaleNormal="90" zoomScalePageLayoutView="0" workbookViewId="0" topLeftCell="A1">
      <selection activeCell="A1" sqref="A1:B1"/>
    </sheetView>
  </sheetViews>
  <sheetFormatPr defaultColWidth="8.875" defaultRowHeight="15.75"/>
  <cols>
    <col min="1" max="1" width="35.87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409" t="s">
        <v>352</v>
      </c>
      <c r="B1" s="410"/>
      <c r="Z1" s="4">
        <v>1</v>
      </c>
      <c r="AA1" s="5">
        <v>42643</v>
      </c>
    </row>
    <row r="2" spans="1:27" ht="15.75">
      <c r="A2" s="411" t="s">
        <v>767</v>
      </c>
      <c r="B2" s="412"/>
      <c r="Z2" s="4">
        <v>2</v>
      </c>
      <c r="AA2" s="5" t="s">
        <v>0</v>
      </c>
    </row>
    <row r="3" spans="1:27" ht="15.75">
      <c r="A3" s="413" t="s">
        <v>857</v>
      </c>
      <c r="B3" s="414"/>
      <c r="Z3" s="4">
        <v>3</v>
      </c>
      <c r="AA3" s="5" t="s">
        <v>1</v>
      </c>
    </row>
    <row r="4" spans="1:2" ht="18.75" customHeight="1">
      <c r="A4" s="415" t="s">
        <v>804</v>
      </c>
      <c r="B4" s="416"/>
    </row>
    <row r="5" spans="1:2" ht="45" customHeight="1">
      <c r="A5" s="363" t="s">
        <v>832</v>
      </c>
      <c r="B5" s="364"/>
    </row>
    <row r="7" spans="1:2" ht="15.75">
      <c r="A7" s="1"/>
      <c r="B7" s="2"/>
    </row>
    <row r="8" spans="1:2" ht="15.75">
      <c r="A8" s="6"/>
      <c r="B8" s="7" t="s">
        <v>353</v>
      </c>
    </row>
    <row r="9" spans="1:2" ht="15.75">
      <c r="A9" s="8" t="s">
        <v>354</v>
      </c>
      <c r="B9" s="9">
        <v>44562</v>
      </c>
    </row>
    <row r="10" spans="1:2" ht="15.75">
      <c r="A10" s="8" t="s">
        <v>355</v>
      </c>
      <c r="B10" s="9">
        <v>44742</v>
      </c>
    </row>
    <row r="11" spans="1:2" ht="15.75">
      <c r="A11" s="8" t="s">
        <v>356</v>
      </c>
      <c r="B11" s="9">
        <v>44799</v>
      </c>
    </row>
    <row r="12" spans="1:2" ht="15.75">
      <c r="A12" s="10"/>
      <c r="B12" s="11"/>
    </row>
    <row r="13" spans="1:2" ht="15.75">
      <c r="A13" s="12"/>
      <c r="B13" s="178" t="s">
        <v>766</v>
      </c>
    </row>
    <row r="14" spans="1:2" ht="15.75">
      <c r="A14" s="8" t="s">
        <v>357</v>
      </c>
      <c r="B14" s="13" t="s">
        <v>358</v>
      </c>
    </row>
    <row r="15" spans="1:2" ht="15.75">
      <c r="A15" s="14" t="s">
        <v>359</v>
      </c>
      <c r="B15" s="15" t="s">
        <v>360</v>
      </c>
    </row>
    <row r="16" spans="1:2" ht="15.75">
      <c r="A16" s="8" t="s">
        <v>375</v>
      </c>
      <c r="B16" s="354">
        <v>831902088</v>
      </c>
    </row>
    <row r="17" spans="1:2" ht="15.75">
      <c r="A17" s="8" t="s">
        <v>361</v>
      </c>
      <c r="B17" s="13" t="s">
        <v>838</v>
      </c>
    </row>
    <row r="18" spans="1:2" ht="15.75">
      <c r="A18" s="8" t="s">
        <v>362</v>
      </c>
      <c r="B18" s="13" t="s">
        <v>839</v>
      </c>
    </row>
    <row r="19" spans="1:2" ht="15.75">
      <c r="A19" s="8" t="s">
        <v>363</v>
      </c>
      <c r="B19" s="13" t="s">
        <v>364</v>
      </c>
    </row>
    <row r="20" spans="1:2" ht="15.75">
      <c r="A20" s="8" t="s">
        <v>365</v>
      </c>
      <c r="B20" s="13" t="s">
        <v>772</v>
      </c>
    </row>
    <row r="21" spans="1:2" ht="15.75">
      <c r="A21" s="14" t="s">
        <v>366</v>
      </c>
      <c r="B21" s="327" t="s">
        <v>840</v>
      </c>
    </row>
    <row r="22" spans="1:2" ht="15.75">
      <c r="A22" s="14" t="s">
        <v>367</v>
      </c>
      <c r="B22" s="219" t="s">
        <v>773</v>
      </c>
    </row>
    <row r="23" spans="1:2" ht="15.75">
      <c r="A23" s="14" t="s">
        <v>2</v>
      </c>
      <c r="B23" s="220" t="s">
        <v>774</v>
      </c>
    </row>
    <row r="24" spans="1:2" ht="15.75">
      <c r="A24" s="14" t="s">
        <v>368</v>
      </c>
      <c r="B24" s="326" t="s">
        <v>780</v>
      </c>
    </row>
    <row r="25" spans="1:2" ht="15.75">
      <c r="A25" s="8" t="s">
        <v>369</v>
      </c>
      <c r="B25" s="16"/>
    </row>
    <row r="26" spans="1:2" ht="15.75">
      <c r="A26" s="14" t="s">
        <v>370</v>
      </c>
      <c r="B26" s="15" t="s">
        <v>776</v>
      </c>
    </row>
    <row r="27" spans="1:2" ht="15.75">
      <c r="A27" s="14" t="s">
        <v>371</v>
      </c>
      <c r="B27" s="15" t="s">
        <v>775</v>
      </c>
    </row>
    <row r="28" spans="1:2" ht="15.75">
      <c r="A28" s="17"/>
      <c r="B28" s="17"/>
    </row>
    <row r="29" spans="1:2" ht="15.75">
      <c r="A29" s="18" t="s">
        <v>861</v>
      </c>
      <c r="B29" s="19"/>
    </row>
  </sheetData>
  <sheetProtection/>
  <mergeCells count="4">
    <mergeCell ref="A1:B1"/>
    <mergeCell ref="A2:B2"/>
    <mergeCell ref="A3:B3"/>
    <mergeCell ref="A4:B4"/>
  </mergeCells>
  <hyperlinks>
    <hyperlink ref="B24" r:id="rId1" display="www.sopharma.bg,"/>
  </hyperlinks>
  <printOptions horizont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portrait" paperSize="9" scale="7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70" zoomScaleNormal="70" zoomScalePageLayoutView="0" workbookViewId="0" topLeftCell="A1">
      <selection activeCell="B33" sqref="B33:F33"/>
    </sheetView>
  </sheetViews>
  <sheetFormatPr defaultColWidth="10.625" defaultRowHeight="15.75"/>
  <cols>
    <col min="1" max="1" width="51.875" style="110" customWidth="1"/>
    <col min="2" max="2" width="10.625" style="117" customWidth="1"/>
    <col min="3" max="7" width="13.625" style="110" customWidth="1"/>
    <col min="8" max="9" width="14.625" style="110" customWidth="1"/>
    <col min="10" max="20" width="10.625" style="110" customWidth="1"/>
    <col min="21" max="21" width="13.50390625" style="110" bestFit="1" customWidth="1"/>
    <col min="22" max="16384" width="10.625" style="110" customWidth="1"/>
  </cols>
  <sheetData>
    <row r="1" spans="1:22" ht="15.75">
      <c r="A1" s="28" t="s">
        <v>779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11"/>
      <c r="S1" s="157"/>
      <c r="T1" s="29"/>
      <c r="U1" s="29"/>
      <c r="V1" s="29"/>
    </row>
    <row r="2" spans="1:22" ht="15.75">
      <c r="A2" s="109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1"/>
      <c r="S2" s="157"/>
      <c r="T2" s="29"/>
      <c r="U2" s="29"/>
      <c r="V2" s="29"/>
    </row>
    <row r="3" spans="1:22" ht="15.75">
      <c r="A3" s="418" t="s">
        <v>373</v>
      </c>
      <c r="B3" s="418"/>
      <c r="C3" s="418"/>
      <c r="D3" s="41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1"/>
      <c r="S3" s="29"/>
      <c r="V3" s="29"/>
    </row>
    <row r="4" spans="1:22" ht="15.75">
      <c r="A4" s="418" t="s">
        <v>374</v>
      </c>
      <c r="B4" s="418"/>
      <c r="C4" s="418"/>
      <c r="D4" s="418"/>
      <c r="E4" s="30"/>
      <c r="F4" s="30"/>
      <c r="G4" s="61"/>
      <c r="H4" s="52"/>
      <c r="I4" s="30"/>
      <c r="J4" s="30"/>
      <c r="K4" s="30"/>
      <c r="L4" s="30"/>
      <c r="M4" s="30"/>
      <c r="N4" s="30"/>
      <c r="O4" s="30"/>
      <c r="P4" s="30"/>
      <c r="Q4" s="30"/>
      <c r="R4" s="158"/>
      <c r="S4" s="30"/>
      <c r="V4" s="29"/>
    </row>
    <row r="5" spans="1:22" ht="15.75">
      <c r="A5" s="419">
        <f>Title!B10</f>
        <v>44742</v>
      </c>
      <c r="B5" s="419"/>
      <c r="C5" s="419"/>
      <c r="D5" s="419"/>
      <c r="E5" s="159"/>
      <c r="F5" s="159"/>
      <c r="G5" s="61"/>
      <c r="H5" s="160"/>
      <c r="I5" s="159"/>
      <c r="J5" s="159"/>
      <c r="K5" s="159"/>
      <c r="L5" s="159"/>
      <c r="M5" s="159"/>
      <c r="N5" s="159"/>
      <c r="O5" s="159"/>
      <c r="P5" s="159"/>
      <c r="Q5" s="159"/>
      <c r="R5" s="157"/>
      <c r="S5" s="30"/>
      <c r="V5" s="159"/>
    </row>
    <row r="6" spans="7:8" ht="15.75">
      <c r="G6" s="61"/>
      <c r="H6" s="161"/>
    </row>
    <row r="7" ht="16.5" thickBot="1">
      <c r="I7" s="39" t="s">
        <v>705</v>
      </c>
    </row>
    <row r="8" spans="1:9" s="115" customFormat="1" ht="21" customHeight="1">
      <c r="A8" s="456" t="s">
        <v>602</v>
      </c>
      <c r="B8" s="453" t="s">
        <v>603</v>
      </c>
      <c r="C8" s="162" t="s">
        <v>742</v>
      </c>
      <c r="D8" s="162"/>
      <c r="E8" s="162"/>
      <c r="F8" s="162" t="s">
        <v>764</v>
      </c>
      <c r="G8" s="162"/>
      <c r="H8" s="162"/>
      <c r="I8" s="163"/>
    </row>
    <row r="9" spans="1:9" s="115" customFormat="1" ht="24" customHeight="1">
      <c r="A9" s="457"/>
      <c r="B9" s="454"/>
      <c r="C9" s="217" t="s">
        <v>743</v>
      </c>
      <c r="D9" s="217" t="s">
        <v>744</v>
      </c>
      <c r="E9" s="217" t="s">
        <v>745</v>
      </c>
      <c r="F9" s="218" t="s">
        <v>746</v>
      </c>
      <c r="G9" s="164" t="s">
        <v>747</v>
      </c>
      <c r="H9" s="164"/>
      <c r="I9" s="463" t="s">
        <v>748</v>
      </c>
    </row>
    <row r="10" spans="1:9" s="115" customFormat="1" ht="24" customHeight="1">
      <c r="A10" s="457"/>
      <c r="B10" s="454"/>
      <c r="C10" s="217"/>
      <c r="D10" s="217"/>
      <c r="E10" s="217"/>
      <c r="F10" s="218"/>
      <c r="G10" s="165" t="s">
        <v>625</v>
      </c>
      <c r="H10" s="165" t="s">
        <v>626</v>
      </c>
      <c r="I10" s="464"/>
    </row>
    <row r="11" spans="1:9" s="148" customFormat="1" ht="16.5" thickBot="1">
      <c r="A11" s="291" t="s">
        <v>3</v>
      </c>
      <c r="B11" s="166" t="s">
        <v>841</v>
      </c>
      <c r="C11" s="167">
        <v>1</v>
      </c>
      <c r="D11" s="167">
        <v>2</v>
      </c>
      <c r="E11" s="167">
        <v>3</v>
      </c>
      <c r="F11" s="167">
        <v>4</v>
      </c>
      <c r="G11" s="167">
        <v>5</v>
      </c>
      <c r="H11" s="167">
        <v>6</v>
      </c>
      <c r="I11" s="168">
        <v>7</v>
      </c>
    </row>
    <row r="12" spans="1:9" s="148" customFormat="1" ht="15.75">
      <c r="A12" s="287" t="s">
        <v>749</v>
      </c>
      <c r="B12" s="700"/>
      <c r="C12" s="701"/>
      <c r="D12" s="701"/>
      <c r="E12" s="701"/>
      <c r="F12" s="701"/>
      <c r="G12" s="701"/>
      <c r="H12" s="701"/>
      <c r="I12" s="702"/>
    </row>
    <row r="13" spans="1:9" s="148" customFormat="1" ht="15.75">
      <c r="A13" s="288" t="s">
        <v>750</v>
      </c>
      <c r="B13" s="703" t="s">
        <v>338</v>
      </c>
      <c r="C13" s="704">
        <v>1796</v>
      </c>
      <c r="D13" s="704"/>
      <c r="E13" s="704"/>
      <c r="F13" s="704">
        <v>23</v>
      </c>
      <c r="G13" s="704"/>
      <c r="H13" s="704">
        <v>3</v>
      </c>
      <c r="I13" s="705">
        <f>F13+G13-H13</f>
        <v>20</v>
      </c>
    </row>
    <row r="14" spans="1:9" s="148" customFormat="1" ht="15.75">
      <c r="A14" s="288" t="s">
        <v>751</v>
      </c>
      <c r="B14" s="703" t="s">
        <v>339</v>
      </c>
      <c r="C14" s="704"/>
      <c r="D14" s="704"/>
      <c r="E14" s="704"/>
      <c r="F14" s="704"/>
      <c r="G14" s="704"/>
      <c r="H14" s="704"/>
      <c r="I14" s="705">
        <f aca="true" t="shared" si="0" ref="I14:I27">F14+G14-H14</f>
        <v>0</v>
      </c>
    </row>
    <row r="15" spans="1:9" s="148" customFormat="1" ht="15.75">
      <c r="A15" s="288" t="s">
        <v>666</v>
      </c>
      <c r="B15" s="703" t="s">
        <v>340</v>
      </c>
      <c r="C15" s="704"/>
      <c r="D15" s="704"/>
      <c r="E15" s="704"/>
      <c r="F15" s="704"/>
      <c r="G15" s="704"/>
      <c r="H15" s="704"/>
      <c r="I15" s="705">
        <f t="shared" si="0"/>
        <v>0</v>
      </c>
    </row>
    <row r="16" spans="1:9" s="148" customFormat="1" ht="15.75">
      <c r="A16" s="288" t="s">
        <v>752</v>
      </c>
      <c r="B16" s="703" t="s">
        <v>341</v>
      </c>
      <c r="C16" s="704"/>
      <c r="D16" s="704"/>
      <c r="E16" s="704"/>
      <c r="F16" s="704"/>
      <c r="G16" s="704"/>
      <c r="H16" s="704"/>
      <c r="I16" s="705">
        <f t="shared" si="0"/>
        <v>0</v>
      </c>
    </row>
    <row r="17" spans="1:9" s="148" customFormat="1" ht="15.75">
      <c r="A17" s="288" t="s">
        <v>496</v>
      </c>
      <c r="B17" s="703" t="s">
        <v>342</v>
      </c>
      <c r="C17" s="704"/>
      <c r="D17" s="704"/>
      <c r="E17" s="704"/>
      <c r="F17" s="704"/>
      <c r="G17" s="704"/>
      <c r="H17" s="704"/>
      <c r="I17" s="705">
        <f t="shared" si="0"/>
        <v>0</v>
      </c>
    </row>
    <row r="18" spans="1:9" s="148" customFormat="1" ht="16.5" thickBot="1">
      <c r="A18" s="289" t="s">
        <v>753</v>
      </c>
      <c r="B18" s="706" t="s">
        <v>343</v>
      </c>
      <c r="C18" s="707">
        <f aca="true" t="shared" si="1" ref="C18:H18">C13+C14+C16+C17</f>
        <v>1796</v>
      </c>
      <c r="D18" s="707">
        <f t="shared" si="1"/>
        <v>0</v>
      </c>
      <c r="E18" s="707">
        <f t="shared" si="1"/>
        <v>0</v>
      </c>
      <c r="F18" s="707">
        <f t="shared" si="1"/>
        <v>23</v>
      </c>
      <c r="G18" s="707">
        <f t="shared" si="1"/>
        <v>0</v>
      </c>
      <c r="H18" s="707">
        <f t="shared" si="1"/>
        <v>3</v>
      </c>
      <c r="I18" s="708">
        <f t="shared" si="0"/>
        <v>20</v>
      </c>
    </row>
    <row r="19" spans="1:9" s="148" customFormat="1" ht="15.75">
      <c r="A19" s="287" t="s">
        <v>754</v>
      </c>
      <c r="B19" s="709"/>
      <c r="C19" s="710"/>
      <c r="D19" s="710"/>
      <c r="E19" s="710"/>
      <c r="F19" s="710"/>
      <c r="G19" s="710"/>
      <c r="H19" s="710"/>
      <c r="I19" s="711"/>
    </row>
    <row r="20" spans="1:16" s="148" customFormat="1" ht="15.75">
      <c r="A20" s="288" t="s">
        <v>750</v>
      </c>
      <c r="B20" s="703" t="s">
        <v>344</v>
      </c>
      <c r="C20" s="704"/>
      <c r="D20" s="704"/>
      <c r="E20" s="704"/>
      <c r="F20" s="704"/>
      <c r="G20" s="704"/>
      <c r="H20" s="704"/>
      <c r="I20" s="705">
        <f t="shared" si="0"/>
        <v>0</v>
      </c>
      <c r="J20" s="169"/>
      <c r="K20" s="169"/>
      <c r="L20" s="169"/>
      <c r="M20" s="169"/>
      <c r="N20" s="169"/>
      <c r="O20" s="169"/>
      <c r="P20" s="169"/>
    </row>
    <row r="21" spans="1:16" s="148" customFormat="1" ht="15.75">
      <c r="A21" s="288" t="s">
        <v>755</v>
      </c>
      <c r="B21" s="703" t="s">
        <v>345</v>
      </c>
      <c r="C21" s="704"/>
      <c r="D21" s="704"/>
      <c r="E21" s="704"/>
      <c r="F21" s="704"/>
      <c r="G21" s="704"/>
      <c r="H21" s="704"/>
      <c r="I21" s="705">
        <f t="shared" si="0"/>
        <v>0</v>
      </c>
      <c r="J21" s="169"/>
      <c r="K21" s="169"/>
      <c r="L21" s="169"/>
      <c r="M21" s="169"/>
      <c r="N21" s="169"/>
      <c r="O21" s="169"/>
      <c r="P21" s="169"/>
    </row>
    <row r="22" spans="1:16" s="148" customFormat="1" ht="15.75">
      <c r="A22" s="288" t="s">
        <v>756</v>
      </c>
      <c r="B22" s="703" t="s">
        <v>346</v>
      </c>
      <c r="C22" s="704"/>
      <c r="D22" s="704"/>
      <c r="E22" s="704"/>
      <c r="F22" s="704"/>
      <c r="G22" s="704"/>
      <c r="H22" s="704"/>
      <c r="I22" s="705">
        <f t="shared" si="0"/>
        <v>0</v>
      </c>
      <c r="J22" s="169"/>
      <c r="K22" s="169"/>
      <c r="L22" s="169"/>
      <c r="M22" s="169"/>
      <c r="N22" s="169"/>
      <c r="O22" s="169"/>
      <c r="P22" s="169"/>
    </row>
    <row r="23" spans="1:16" s="148" customFormat="1" ht="15.75">
      <c r="A23" s="288" t="s">
        <v>757</v>
      </c>
      <c r="B23" s="703" t="s">
        <v>347</v>
      </c>
      <c r="C23" s="704"/>
      <c r="D23" s="704"/>
      <c r="E23" s="704"/>
      <c r="F23" s="704"/>
      <c r="G23" s="704"/>
      <c r="H23" s="704"/>
      <c r="I23" s="705">
        <f t="shared" si="0"/>
        <v>0</v>
      </c>
      <c r="J23" s="169"/>
      <c r="K23" s="169"/>
      <c r="L23" s="169"/>
      <c r="M23" s="169"/>
      <c r="N23" s="169"/>
      <c r="O23" s="169"/>
      <c r="P23" s="169"/>
    </row>
    <row r="24" spans="1:16" s="148" customFormat="1" ht="15.75">
      <c r="A24" s="288" t="s">
        <v>758</v>
      </c>
      <c r="B24" s="703" t="s">
        <v>348</v>
      </c>
      <c r="C24" s="704"/>
      <c r="D24" s="704"/>
      <c r="E24" s="704"/>
      <c r="F24" s="704"/>
      <c r="G24" s="704"/>
      <c r="H24" s="704"/>
      <c r="I24" s="705">
        <f t="shared" si="0"/>
        <v>0</v>
      </c>
      <c r="J24" s="169"/>
      <c r="K24" s="169"/>
      <c r="L24" s="169"/>
      <c r="M24" s="169"/>
      <c r="N24" s="169"/>
      <c r="O24" s="169"/>
      <c r="P24" s="169"/>
    </row>
    <row r="25" spans="1:16" s="148" customFormat="1" ht="15.75">
      <c r="A25" s="288" t="s">
        <v>759</v>
      </c>
      <c r="B25" s="703" t="s">
        <v>349</v>
      </c>
      <c r="C25" s="704"/>
      <c r="D25" s="704"/>
      <c r="E25" s="704"/>
      <c r="F25" s="704"/>
      <c r="G25" s="704"/>
      <c r="H25" s="704"/>
      <c r="I25" s="705">
        <f t="shared" si="0"/>
        <v>0</v>
      </c>
      <c r="J25" s="169"/>
      <c r="K25" s="169"/>
      <c r="L25" s="169"/>
      <c r="M25" s="169"/>
      <c r="N25" s="169"/>
      <c r="O25" s="169"/>
      <c r="P25" s="169"/>
    </row>
    <row r="26" spans="1:16" s="148" customFormat="1" ht="15.75">
      <c r="A26" s="290" t="s">
        <v>760</v>
      </c>
      <c r="B26" s="703" t="s">
        <v>350</v>
      </c>
      <c r="C26" s="704"/>
      <c r="D26" s="704"/>
      <c r="E26" s="704"/>
      <c r="F26" s="704"/>
      <c r="G26" s="704"/>
      <c r="H26" s="704"/>
      <c r="I26" s="705">
        <f t="shared" si="0"/>
        <v>0</v>
      </c>
      <c r="J26" s="169"/>
      <c r="K26" s="169"/>
      <c r="L26" s="169"/>
      <c r="M26" s="169"/>
      <c r="N26" s="169"/>
      <c r="O26" s="169"/>
      <c r="P26" s="169"/>
    </row>
    <row r="27" spans="1:16" s="148" customFormat="1" ht="16.5" thickBot="1">
      <c r="A27" s="289" t="s">
        <v>761</v>
      </c>
      <c r="B27" s="706" t="s">
        <v>351</v>
      </c>
      <c r="C27" s="707">
        <f aca="true" t="shared" si="2" ref="C27:H27">SUM(C20:C26)</f>
        <v>0</v>
      </c>
      <c r="D27" s="707">
        <f t="shared" si="2"/>
        <v>0</v>
      </c>
      <c r="E27" s="707">
        <f t="shared" si="2"/>
        <v>0</v>
      </c>
      <c r="F27" s="707">
        <f t="shared" si="2"/>
        <v>0</v>
      </c>
      <c r="G27" s="707">
        <f t="shared" si="2"/>
        <v>0</v>
      </c>
      <c r="H27" s="707">
        <f t="shared" si="2"/>
        <v>0</v>
      </c>
      <c r="I27" s="708">
        <f t="shared" si="0"/>
        <v>0</v>
      </c>
      <c r="J27" s="169"/>
      <c r="K27" s="169"/>
      <c r="L27" s="169"/>
      <c r="M27" s="169"/>
      <c r="N27" s="169"/>
      <c r="O27" s="169"/>
      <c r="P27" s="169"/>
    </row>
    <row r="28" spans="1:16" s="148" customFormat="1" ht="15.75">
      <c r="A28" s="170"/>
      <c r="B28" s="171"/>
      <c r="C28" s="172"/>
      <c r="D28" s="173"/>
      <c r="E28" s="173"/>
      <c r="F28" s="173"/>
      <c r="G28" s="173"/>
      <c r="H28" s="173"/>
      <c r="I28" s="173"/>
      <c r="J28" s="169"/>
      <c r="K28" s="169"/>
      <c r="L28" s="169"/>
      <c r="M28" s="169"/>
      <c r="N28" s="169"/>
      <c r="O28" s="169"/>
      <c r="P28" s="169"/>
    </row>
    <row r="29" spans="1:9" s="148" customFormat="1" ht="15.75">
      <c r="A29" s="458" t="s">
        <v>771</v>
      </c>
      <c r="B29" s="458"/>
      <c r="C29" s="458"/>
      <c r="D29" s="458"/>
      <c r="E29" s="458"/>
      <c r="F29" s="458"/>
      <c r="G29" s="458"/>
      <c r="H29" s="458"/>
      <c r="I29" s="458"/>
    </row>
    <row r="30" spans="1:9" s="148" customFormat="1" ht="15.75">
      <c r="A30" s="174"/>
      <c r="B30" s="175"/>
      <c r="C30" s="174"/>
      <c r="D30" s="176"/>
      <c r="E30" s="176"/>
      <c r="F30" s="176"/>
      <c r="G30" s="176"/>
      <c r="H30" s="176"/>
      <c r="I30" s="176"/>
    </row>
    <row r="31" spans="1:9" s="148" customFormat="1" ht="15.75">
      <c r="A31" s="51" t="s">
        <v>356</v>
      </c>
      <c r="B31" s="422">
        <f>Title!B11</f>
        <v>44799</v>
      </c>
      <c r="C31" s="422"/>
      <c r="D31" s="422"/>
      <c r="E31" s="422"/>
      <c r="F31" s="422"/>
      <c r="G31" s="422"/>
      <c r="H31" s="422"/>
      <c r="I31" s="177"/>
    </row>
    <row r="32" spans="1:9" s="148" customFormat="1" ht="15.75">
      <c r="A32" s="51"/>
      <c r="B32" s="452"/>
      <c r="C32" s="452"/>
      <c r="D32" s="452"/>
      <c r="E32" s="452"/>
      <c r="F32" s="452"/>
      <c r="G32" s="177"/>
      <c r="H32" s="177"/>
      <c r="I32" s="177"/>
    </row>
    <row r="33" spans="1:9" s="148" customFormat="1" ht="15.75">
      <c r="A33" s="53" t="s">
        <v>762</v>
      </c>
      <c r="B33" s="461" t="s">
        <v>776</v>
      </c>
      <c r="C33" s="461"/>
      <c r="D33" s="461"/>
      <c r="E33" s="461"/>
      <c r="F33" s="461"/>
      <c r="G33" s="177"/>
      <c r="H33" s="177"/>
      <c r="I33" s="177"/>
    </row>
    <row r="34" spans="1:9" s="148" customFormat="1" ht="15.75">
      <c r="A34" s="53"/>
      <c r="B34" s="462"/>
      <c r="C34" s="462"/>
      <c r="D34" s="462"/>
      <c r="E34" s="462"/>
      <c r="F34" s="462"/>
      <c r="G34" s="462"/>
      <c r="H34" s="462"/>
      <c r="I34" s="462"/>
    </row>
    <row r="35" spans="1:9" s="148" customFormat="1" ht="15.75" customHeight="1">
      <c r="A35" s="53" t="s">
        <v>361</v>
      </c>
      <c r="B35" s="420"/>
      <c r="C35" s="420"/>
      <c r="D35" s="420"/>
      <c r="E35" s="420"/>
      <c r="F35" s="420"/>
      <c r="G35" s="420"/>
      <c r="H35" s="420"/>
      <c r="I35" s="420"/>
    </row>
    <row r="36" spans="1:9" s="148" customFormat="1" ht="15.75" customHeight="1">
      <c r="A36" s="55"/>
      <c r="B36" s="420" t="s">
        <v>838</v>
      </c>
      <c r="C36" s="420"/>
      <c r="D36" s="420"/>
      <c r="E36" s="420"/>
      <c r="F36" s="420"/>
      <c r="G36" s="420"/>
      <c r="H36" s="420"/>
      <c r="I36" s="420"/>
    </row>
    <row r="37" spans="1:9" s="148" customFormat="1" ht="15.75">
      <c r="A37" s="55"/>
      <c r="B37" s="420"/>
      <c r="C37" s="420"/>
      <c r="D37" s="420"/>
      <c r="E37" s="420"/>
      <c r="F37" s="420"/>
      <c r="G37" s="420"/>
      <c r="H37" s="420"/>
      <c r="I37" s="420"/>
    </row>
    <row r="38" spans="1:9" s="148" customFormat="1" ht="15.75">
      <c r="A38" s="55"/>
      <c r="B38" s="420"/>
      <c r="C38" s="420"/>
      <c r="D38" s="420"/>
      <c r="E38" s="420"/>
      <c r="F38" s="420"/>
      <c r="G38" s="420"/>
      <c r="H38" s="420"/>
      <c r="I38" s="420"/>
    </row>
    <row r="39" spans="1:9" s="148" customFormat="1" ht="15.75">
      <c r="A39" s="55"/>
      <c r="B39" s="420"/>
      <c r="C39" s="420"/>
      <c r="D39" s="420"/>
      <c r="E39" s="420"/>
      <c r="F39" s="420"/>
      <c r="G39" s="420"/>
      <c r="H39" s="420"/>
      <c r="I39" s="420"/>
    </row>
    <row r="40" spans="1:9" s="148" customFormat="1" ht="15.75">
      <c r="A40" s="55"/>
      <c r="B40" s="420"/>
      <c r="C40" s="420"/>
      <c r="D40" s="420"/>
      <c r="E40" s="420"/>
      <c r="F40" s="420"/>
      <c r="G40" s="420"/>
      <c r="H40" s="420"/>
      <c r="I40" s="420"/>
    </row>
    <row r="41" spans="1:9" s="148" customFormat="1" ht="15.75">
      <c r="A41" s="55"/>
      <c r="B41" s="420"/>
      <c r="C41" s="420"/>
      <c r="D41" s="420"/>
      <c r="E41" s="420"/>
      <c r="F41" s="420"/>
      <c r="G41" s="420"/>
      <c r="H41" s="420"/>
      <c r="I41" s="420"/>
    </row>
    <row r="42" spans="1:9" s="148" customFormat="1" ht="15.75">
      <c r="A42" s="55"/>
      <c r="B42" s="420"/>
      <c r="C42" s="420"/>
      <c r="D42" s="420"/>
      <c r="E42" s="420"/>
      <c r="F42" s="420"/>
      <c r="G42" s="420"/>
      <c r="H42" s="420"/>
      <c r="I42" s="420"/>
    </row>
    <row r="43" spans="1:9" s="148" customFormat="1" ht="15.75">
      <c r="A43" s="110"/>
      <c r="B43" s="117"/>
      <c r="C43" s="110"/>
      <c r="D43" s="177"/>
      <c r="E43" s="177"/>
      <c r="F43" s="177"/>
      <c r="G43" s="177"/>
      <c r="H43" s="177"/>
      <c r="I43" s="177"/>
    </row>
    <row r="44" spans="1:9" s="148" customFormat="1" ht="15.75">
      <c r="A44" s="110"/>
      <c r="B44" s="117"/>
      <c r="C44" s="110"/>
      <c r="D44" s="177"/>
      <c r="E44" s="177"/>
      <c r="F44" s="177"/>
      <c r="G44" s="177"/>
      <c r="H44" s="177"/>
      <c r="I44" s="177"/>
    </row>
    <row r="45" spans="1:9" s="148" customFormat="1" ht="15.75">
      <c r="A45" s="110"/>
      <c r="B45" s="117"/>
      <c r="C45" s="110"/>
      <c r="D45" s="177"/>
      <c r="E45" s="177"/>
      <c r="F45" s="177"/>
      <c r="G45" s="177"/>
      <c r="H45" s="177"/>
      <c r="I45" s="177"/>
    </row>
    <row r="46" spans="1:9" s="148" customFormat="1" ht="15.75">
      <c r="A46" s="110"/>
      <c r="B46" s="117"/>
      <c r="C46" s="110"/>
      <c r="D46" s="177"/>
      <c r="E46" s="177"/>
      <c r="F46" s="177"/>
      <c r="G46" s="177"/>
      <c r="H46" s="177"/>
      <c r="I46" s="177"/>
    </row>
    <row r="47" spans="1:9" s="148" customFormat="1" ht="15.75">
      <c r="A47" s="110"/>
      <c r="B47" s="117"/>
      <c r="C47" s="110"/>
      <c r="D47" s="177"/>
      <c r="E47" s="177"/>
      <c r="F47" s="177"/>
      <c r="G47" s="177"/>
      <c r="H47" s="177"/>
      <c r="I47" s="177"/>
    </row>
    <row r="48" spans="1:9" s="148" customFormat="1" ht="15.75">
      <c r="A48" s="110"/>
      <c r="B48" s="117"/>
      <c r="C48" s="110"/>
      <c r="D48" s="177"/>
      <c r="E48" s="177"/>
      <c r="F48" s="177"/>
      <c r="G48" s="177"/>
      <c r="H48" s="177"/>
      <c r="I48" s="177"/>
    </row>
    <row r="49" spans="1:9" s="148" customFormat="1" ht="15.75">
      <c r="A49" s="110"/>
      <c r="B49" s="117"/>
      <c r="C49" s="110"/>
      <c r="D49" s="177"/>
      <c r="E49" s="177"/>
      <c r="F49" s="177"/>
      <c r="G49" s="177"/>
      <c r="H49" s="177"/>
      <c r="I49" s="177"/>
    </row>
    <row r="50" spans="1:9" s="148" customFormat="1" ht="15.75">
      <c r="A50" s="110"/>
      <c r="B50" s="117"/>
      <c r="C50" s="110"/>
      <c r="D50" s="177"/>
      <c r="E50" s="177"/>
      <c r="F50" s="177"/>
      <c r="G50" s="177"/>
      <c r="H50" s="177"/>
      <c r="I50" s="177"/>
    </row>
    <row r="51" spans="1:9" s="148" customFormat="1" ht="15.75">
      <c r="A51" s="110"/>
      <c r="B51" s="117"/>
      <c r="C51" s="110"/>
      <c r="D51" s="177"/>
      <c r="E51" s="177"/>
      <c r="F51" s="177"/>
      <c r="G51" s="177"/>
      <c r="H51" s="177"/>
      <c r="I51" s="177"/>
    </row>
    <row r="52" spans="1:9" s="148" customFormat="1" ht="15.75">
      <c r="A52" s="110"/>
      <c r="B52" s="117"/>
      <c r="C52" s="110"/>
      <c r="D52" s="177"/>
      <c r="E52" s="177"/>
      <c r="F52" s="177"/>
      <c r="G52" s="177"/>
      <c r="H52" s="177"/>
      <c r="I52" s="177"/>
    </row>
    <row r="53" spans="1:9" s="148" customFormat="1" ht="15.75">
      <c r="A53" s="110"/>
      <c r="B53" s="117"/>
      <c r="C53" s="110"/>
      <c r="D53" s="177"/>
      <c r="E53" s="177"/>
      <c r="F53" s="177"/>
      <c r="G53" s="177"/>
      <c r="H53" s="177"/>
      <c r="I53" s="177"/>
    </row>
    <row r="54" spans="1:9" s="148" customFormat="1" ht="15.75">
      <c r="A54" s="110"/>
      <c r="B54" s="117"/>
      <c r="C54" s="110"/>
      <c r="D54" s="177"/>
      <c r="E54" s="177"/>
      <c r="F54" s="177"/>
      <c r="G54" s="177"/>
      <c r="H54" s="177"/>
      <c r="I54" s="177"/>
    </row>
    <row r="55" spans="1:9" s="148" customFormat="1" ht="15.75">
      <c r="A55" s="110"/>
      <c r="B55" s="117"/>
      <c r="C55" s="110"/>
      <c r="D55" s="177"/>
      <c r="E55" s="177"/>
      <c r="F55" s="177"/>
      <c r="G55" s="177"/>
      <c r="H55" s="177"/>
      <c r="I55" s="177"/>
    </row>
    <row r="56" spans="1:9" s="148" customFormat="1" ht="15.75">
      <c r="A56" s="110"/>
      <c r="B56" s="117"/>
      <c r="C56" s="110"/>
      <c r="D56" s="177"/>
      <c r="E56" s="177"/>
      <c r="F56" s="177"/>
      <c r="G56" s="177"/>
      <c r="H56" s="177"/>
      <c r="I56" s="177"/>
    </row>
    <row r="57" spans="1:9" s="148" customFormat="1" ht="15.75">
      <c r="A57" s="110"/>
      <c r="B57" s="117"/>
      <c r="C57" s="110"/>
      <c r="D57" s="177"/>
      <c r="E57" s="177"/>
      <c r="F57" s="177"/>
      <c r="G57" s="177"/>
      <c r="H57" s="177"/>
      <c r="I57" s="177"/>
    </row>
    <row r="58" spans="1:9" s="148" customFormat="1" ht="15.75">
      <c r="A58" s="110"/>
      <c r="B58" s="117"/>
      <c r="C58" s="110"/>
      <c r="D58" s="177"/>
      <c r="E58" s="177"/>
      <c r="F58" s="177"/>
      <c r="G58" s="177"/>
      <c r="H58" s="177"/>
      <c r="I58" s="177"/>
    </row>
    <row r="59" spans="1:9" s="148" customFormat="1" ht="15.75">
      <c r="A59" s="110"/>
      <c r="B59" s="117"/>
      <c r="C59" s="110"/>
      <c r="D59" s="177"/>
      <c r="E59" s="177"/>
      <c r="F59" s="177"/>
      <c r="G59" s="177"/>
      <c r="H59" s="177"/>
      <c r="I59" s="177"/>
    </row>
    <row r="60" spans="1:9" s="148" customFormat="1" ht="15.75">
      <c r="A60" s="110"/>
      <c r="B60" s="117"/>
      <c r="C60" s="110"/>
      <c r="D60" s="177"/>
      <c r="E60" s="177"/>
      <c r="F60" s="177"/>
      <c r="G60" s="177"/>
      <c r="H60" s="177"/>
      <c r="I60" s="177"/>
    </row>
    <row r="61" spans="1:9" s="148" customFormat="1" ht="15.75">
      <c r="A61" s="110"/>
      <c r="B61" s="117"/>
      <c r="C61" s="110"/>
      <c r="D61" s="177"/>
      <c r="E61" s="177"/>
      <c r="F61" s="177"/>
      <c r="G61" s="177"/>
      <c r="H61" s="177"/>
      <c r="I61" s="177"/>
    </row>
    <row r="62" spans="1:9" s="148" customFormat="1" ht="15.75">
      <c r="A62" s="110"/>
      <c r="B62" s="117"/>
      <c r="C62" s="110"/>
      <c r="D62" s="177"/>
      <c r="E62" s="177"/>
      <c r="F62" s="177"/>
      <c r="G62" s="177"/>
      <c r="H62" s="177"/>
      <c r="I62" s="177"/>
    </row>
    <row r="63" spans="1:9" s="148" customFormat="1" ht="15.75">
      <c r="A63" s="110"/>
      <c r="B63" s="117"/>
      <c r="C63" s="110"/>
      <c r="D63" s="177"/>
      <c r="E63" s="177"/>
      <c r="F63" s="177"/>
      <c r="G63" s="177"/>
      <c r="H63" s="177"/>
      <c r="I63" s="177"/>
    </row>
    <row r="64" spans="1:9" s="148" customFormat="1" ht="15.75">
      <c r="A64" s="110"/>
      <c r="B64" s="117"/>
      <c r="C64" s="110"/>
      <c r="D64" s="177"/>
      <c r="E64" s="177"/>
      <c r="F64" s="177"/>
      <c r="G64" s="177"/>
      <c r="H64" s="177"/>
      <c r="I64" s="177"/>
    </row>
    <row r="65" spans="1:9" s="148" customFormat="1" ht="15.75">
      <c r="A65" s="110"/>
      <c r="B65" s="117"/>
      <c r="C65" s="110"/>
      <c r="D65" s="177"/>
      <c r="E65" s="177"/>
      <c r="F65" s="177"/>
      <c r="G65" s="177"/>
      <c r="H65" s="177"/>
      <c r="I65" s="177"/>
    </row>
    <row r="66" spans="1:9" s="148" customFormat="1" ht="15.75">
      <c r="A66" s="110"/>
      <c r="B66" s="117"/>
      <c r="C66" s="110"/>
      <c r="D66" s="177"/>
      <c r="E66" s="177"/>
      <c r="F66" s="177"/>
      <c r="G66" s="177"/>
      <c r="H66" s="177"/>
      <c r="I66" s="177"/>
    </row>
    <row r="67" spans="1:9" s="148" customFormat="1" ht="15.75">
      <c r="A67" s="110"/>
      <c r="B67" s="117"/>
      <c r="C67" s="110"/>
      <c r="D67" s="177"/>
      <c r="E67" s="177"/>
      <c r="F67" s="177"/>
      <c r="G67" s="177"/>
      <c r="H67" s="177"/>
      <c r="I67" s="177"/>
    </row>
    <row r="68" spans="1:9" s="148" customFormat="1" ht="15.75">
      <c r="A68" s="110"/>
      <c r="B68" s="117"/>
      <c r="C68" s="110"/>
      <c r="D68" s="177"/>
      <c r="E68" s="177"/>
      <c r="F68" s="177"/>
      <c r="G68" s="177"/>
      <c r="H68" s="177"/>
      <c r="I68" s="177"/>
    </row>
    <row r="69" spans="1:9" s="148" customFormat="1" ht="15.75">
      <c r="A69" s="110"/>
      <c r="B69" s="117"/>
      <c r="C69" s="110"/>
      <c r="D69" s="177"/>
      <c r="E69" s="177"/>
      <c r="F69" s="177"/>
      <c r="G69" s="177"/>
      <c r="H69" s="177"/>
      <c r="I69" s="177"/>
    </row>
    <row r="70" spans="1:9" s="148" customFormat="1" ht="15.75">
      <c r="A70" s="110"/>
      <c r="B70" s="117"/>
      <c r="C70" s="110"/>
      <c r="D70" s="177"/>
      <c r="E70" s="177"/>
      <c r="F70" s="177"/>
      <c r="G70" s="177"/>
      <c r="H70" s="177"/>
      <c r="I70" s="177"/>
    </row>
    <row r="71" spans="1:9" s="148" customFormat="1" ht="15.75">
      <c r="A71" s="110"/>
      <c r="B71" s="117"/>
      <c r="C71" s="110"/>
      <c r="D71" s="177"/>
      <c r="E71" s="177"/>
      <c r="F71" s="177"/>
      <c r="G71" s="177"/>
      <c r="H71" s="177"/>
      <c r="I71" s="177"/>
    </row>
    <row r="72" spans="1:9" s="148" customFormat="1" ht="15.75">
      <c r="A72" s="110"/>
      <c r="B72" s="117"/>
      <c r="C72" s="110"/>
      <c r="D72" s="177"/>
      <c r="E72" s="177"/>
      <c r="F72" s="177"/>
      <c r="G72" s="177"/>
      <c r="H72" s="177"/>
      <c r="I72" s="177"/>
    </row>
    <row r="73" spans="1:9" s="148" customFormat="1" ht="15.75">
      <c r="A73" s="110"/>
      <c r="B73" s="117"/>
      <c r="C73" s="110"/>
      <c r="D73" s="177"/>
      <c r="E73" s="177"/>
      <c r="F73" s="177"/>
      <c r="G73" s="177"/>
      <c r="H73" s="177"/>
      <c r="I73" s="177"/>
    </row>
    <row r="74" spans="1:9" s="148" customFormat="1" ht="15.75">
      <c r="A74" s="110"/>
      <c r="B74" s="117"/>
      <c r="C74" s="110"/>
      <c r="D74" s="177"/>
      <c r="E74" s="177"/>
      <c r="F74" s="177"/>
      <c r="G74" s="177"/>
      <c r="H74" s="177"/>
      <c r="I74" s="177"/>
    </row>
    <row r="75" spans="1:9" s="148" customFormat="1" ht="15.75">
      <c r="A75" s="110"/>
      <c r="B75" s="117"/>
      <c r="C75" s="110"/>
      <c r="D75" s="177"/>
      <c r="E75" s="177"/>
      <c r="F75" s="177"/>
      <c r="G75" s="177"/>
      <c r="H75" s="177"/>
      <c r="I75" s="177"/>
    </row>
    <row r="76" spans="1:9" s="148" customFormat="1" ht="15.75">
      <c r="A76" s="110"/>
      <c r="B76" s="117"/>
      <c r="C76" s="110"/>
      <c r="D76" s="177"/>
      <c r="E76" s="177"/>
      <c r="F76" s="177"/>
      <c r="G76" s="177"/>
      <c r="H76" s="177"/>
      <c r="I76" s="177"/>
    </row>
    <row r="77" spans="1:9" s="148" customFormat="1" ht="15.75">
      <c r="A77" s="110"/>
      <c r="B77" s="117"/>
      <c r="C77" s="110"/>
      <c r="D77" s="177"/>
      <c r="E77" s="177"/>
      <c r="F77" s="177"/>
      <c r="G77" s="177"/>
      <c r="H77" s="177"/>
      <c r="I77" s="177"/>
    </row>
    <row r="78" spans="1:9" s="148" customFormat="1" ht="15.75">
      <c r="A78" s="110"/>
      <c r="B78" s="117"/>
      <c r="C78" s="110"/>
      <c r="D78" s="177"/>
      <c r="E78" s="177"/>
      <c r="F78" s="177"/>
      <c r="G78" s="177"/>
      <c r="H78" s="177"/>
      <c r="I78" s="177"/>
    </row>
    <row r="79" spans="1:9" s="148" customFormat="1" ht="15.75">
      <c r="A79" s="110"/>
      <c r="B79" s="117"/>
      <c r="C79" s="110"/>
      <c r="D79" s="177"/>
      <c r="E79" s="177"/>
      <c r="F79" s="177"/>
      <c r="G79" s="177"/>
      <c r="H79" s="177"/>
      <c r="I79" s="177"/>
    </row>
    <row r="80" spans="1:9" s="148" customFormat="1" ht="15.75">
      <c r="A80" s="110"/>
      <c r="B80" s="117"/>
      <c r="C80" s="110"/>
      <c r="D80" s="177"/>
      <c r="E80" s="177"/>
      <c r="F80" s="177"/>
      <c r="G80" s="177"/>
      <c r="H80" s="177"/>
      <c r="I80" s="177"/>
    </row>
    <row r="81" spans="1:9" s="148" customFormat="1" ht="15.75">
      <c r="A81" s="110"/>
      <c r="B81" s="117"/>
      <c r="C81" s="110"/>
      <c r="D81" s="177"/>
      <c r="E81" s="177"/>
      <c r="F81" s="177"/>
      <c r="G81" s="177"/>
      <c r="H81" s="177"/>
      <c r="I81" s="177"/>
    </row>
    <row r="82" spans="1:9" s="148" customFormat="1" ht="15.75">
      <c r="A82" s="110"/>
      <c r="B82" s="117"/>
      <c r="C82" s="110"/>
      <c r="D82" s="177"/>
      <c r="E82" s="177"/>
      <c r="F82" s="177"/>
      <c r="G82" s="177"/>
      <c r="H82" s="177"/>
      <c r="I82" s="177"/>
    </row>
    <row r="83" spans="1:9" s="148" customFormat="1" ht="15.75">
      <c r="A83" s="110"/>
      <c r="B83" s="117"/>
      <c r="C83" s="110"/>
      <c r="D83" s="177"/>
      <c r="E83" s="177"/>
      <c r="F83" s="177"/>
      <c r="G83" s="177"/>
      <c r="H83" s="177"/>
      <c r="I83" s="177"/>
    </row>
    <row r="84" spans="1:9" s="148" customFormat="1" ht="15.75">
      <c r="A84" s="110"/>
      <c r="B84" s="117"/>
      <c r="C84" s="110"/>
      <c r="D84" s="177"/>
      <c r="E84" s="177"/>
      <c r="F84" s="177"/>
      <c r="G84" s="177"/>
      <c r="H84" s="177"/>
      <c r="I84" s="177"/>
    </row>
    <row r="85" spans="1:9" s="148" customFormat="1" ht="15.75">
      <c r="A85" s="110"/>
      <c r="B85" s="117"/>
      <c r="C85" s="110"/>
      <c r="D85" s="177"/>
      <c r="E85" s="177"/>
      <c r="F85" s="177"/>
      <c r="G85" s="177"/>
      <c r="H85" s="177"/>
      <c r="I85" s="177"/>
    </row>
    <row r="86" spans="1:9" s="148" customFormat="1" ht="15.75">
      <c r="A86" s="110"/>
      <c r="B86" s="117"/>
      <c r="C86" s="110"/>
      <c r="D86" s="177"/>
      <c r="E86" s="177"/>
      <c r="F86" s="177"/>
      <c r="G86" s="177"/>
      <c r="H86" s="177"/>
      <c r="I86" s="177"/>
    </row>
    <row r="87" spans="1:9" s="148" customFormat="1" ht="15.75">
      <c r="A87" s="110"/>
      <c r="B87" s="117"/>
      <c r="C87" s="110"/>
      <c r="D87" s="177"/>
      <c r="E87" s="177"/>
      <c r="F87" s="177"/>
      <c r="G87" s="177"/>
      <c r="H87" s="177"/>
      <c r="I87" s="177"/>
    </row>
    <row r="88" spans="1:9" s="148" customFormat="1" ht="15.75">
      <c r="A88" s="110"/>
      <c r="B88" s="117"/>
      <c r="C88" s="110"/>
      <c r="D88" s="177"/>
      <c r="E88" s="177"/>
      <c r="F88" s="177"/>
      <c r="G88" s="177"/>
      <c r="H88" s="177"/>
      <c r="I88" s="177"/>
    </row>
    <row r="89" spans="1:9" s="148" customFormat="1" ht="15.75">
      <c r="A89" s="110"/>
      <c r="B89" s="117"/>
      <c r="C89" s="110"/>
      <c r="D89" s="177"/>
      <c r="E89" s="177"/>
      <c r="F89" s="177"/>
      <c r="G89" s="177"/>
      <c r="H89" s="177"/>
      <c r="I89" s="177"/>
    </row>
    <row r="90" spans="1:9" s="148" customFormat="1" ht="15.75">
      <c r="A90" s="110"/>
      <c r="B90" s="117"/>
      <c r="C90" s="110"/>
      <c r="D90" s="177"/>
      <c r="E90" s="177"/>
      <c r="F90" s="177"/>
      <c r="G90" s="177"/>
      <c r="H90" s="177"/>
      <c r="I90" s="177"/>
    </row>
    <row r="91" spans="1:9" s="148" customFormat="1" ht="15.75">
      <c r="A91" s="110"/>
      <c r="B91" s="117"/>
      <c r="C91" s="110"/>
      <c r="D91" s="177"/>
      <c r="E91" s="177"/>
      <c r="F91" s="177"/>
      <c r="G91" s="177"/>
      <c r="H91" s="177"/>
      <c r="I91" s="177"/>
    </row>
    <row r="92" spans="1:9" s="148" customFormat="1" ht="15.75">
      <c r="A92" s="110"/>
      <c r="B92" s="117"/>
      <c r="C92" s="110"/>
      <c r="D92" s="177"/>
      <c r="E92" s="177"/>
      <c r="F92" s="177"/>
      <c r="G92" s="177"/>
      <c r="H92" s="177"/>
      <c r="I92" s="177"/>
    </row>
    <row r="93" spans="1:9" s="148" customFormat="1" ht="15.75">
      <c r="A93" s="110"/>
      <c r="B93" s="117"/>
      <c r="C93" s="110"/>
      <c r="D93" s="177"/>
      <c r="E93" s="177"/>
      <c r="F93" s="177"/>
      <c r="G93" s="177"/>
      <c r="H93" s="177"/>
      <c r="I93" s="177"/>
    </row>
    <row r="94" spans="1:9" s="148" customFormat="1" ht="15.75">
      <c r="A94" s="110"/>
      <c r="B94" s="117"/>
      <c r="C94" s="110"/>
      <c r="D94" s="177"/>
      <c r="E94" s="177"/>
      <c r="F94" s="177"/>
      <c r="G94" s="177"/>
      <c r="H94" s="177"/>
      <c r="I94" s="177"/>
    </row>
    <row r="95" spans="1:9" s="148" customFormat="1" ht="15.75">
      <c r="A95" s="110"/>
      <c r="B95" s="117"/>
      <c r="C95" s="110"/>
      <c r="D95" s="177"/>
      <c r="E95" s="177"/>
      <c r="F95" s="177"/>
      <c r="G95" s="177"/>
      <c r="H95" s="177"/>
      <c r="I95" s="177"/>
    </row>
    <row r="96" spans="1:9" s="148" customFormat="1" ht="15.75">
      <c r="A96" s="110"/>
      <c r="B96" s="117"/>
      <c r="C96" s="110"/>
      <c r="D96" s="177"/>
      <c r="E96" s="177"/>
      <c r="F96" s="177"/>
      <c r="G96" s="177"/>
      <c r="H96" s="177"/>
      <c r="I96" s="177"/>
    </row>
    <row r="97" spans="1:9" s="148" customFormat="1" ht="15.75">
      <c r="A97" s="110"/>
      <c r="B97" s="117"/>
      <c r="C97" s="110"/>
      <c r="D97" s="177"/>
      <c r="E97" s="177"/>
      <c r="F97" s="177"/>
      <c r="G97" s="177"/>
      <c r="H97" s="177"/>
      <c r="I97" s="177"/>
    </row>
    <row r="98" spans="1:9" s="148" customFormat="1" ht="15.75">
      <c r="A98" s="110"/>
      <c r="B98" s="117"/>
      <c r="C98" s="110"/>
      <c r="D98" s="177"/>
      <c r="E98" s="177"/>
      <c r="F98" s="177"/>
      <c r="G98" s="177"/>
      <c r="H98" s="177"/>
      <c r="I98" s="177"/>
    </row>
    <row r="99" spans="1:9" s="148" customFormat="1" ht="15.75">
      <c r="A99" s="110"/>
      <c r="B99" s="117"/>
      <c r="C99" s="110"/>
      <c r="D99" s="177"/>
      <c r="E99" s="177"/>
      <c r="F99" s="177"/>
      <c r="G99" s="177"/>
      <c r="H99" s="177"/>
      <c r="I99" s="177"/>
    </row>
    <row r="100" spans="1:9" s="148" customFormat="1" ht="15.75">
      <c r="A100" s="110"/>
      <c r="B100" s="117"/>
      <c r="C100" s="110"/>
      <c r="D100" s="177"/>
      <c r="E100" s="177"/>
      <c r="F100" s="177"/>
      <c r="G100" s="177"/>
      <c r="H100" s="177"/>
      <c r="I100" s="177"/>
    </row>
    <row r="101" spans="1:9" s="148" customFormat="1" ht="15.75">
      <c r="A101" s="110"/>
      <c r="B101" s="117"/>
      <c r="C101" s="110"/>
      <c r="D101" s="177"/>
      <c r="E101" s="177"/>
      <c r="F101" s="177"/>
      <c r="G101" s="177"/>
      <c r="H101" s="177"/>
      <c r="I101" s="177"/>
    </row>
    <row r="102" spans="1:9" s="148" customFormat="1" ht="15.75">
      <c r="A102" s="110"/>
      <c r="B102" s="117"/>
      <c r="C102" s="110"/>
      <c r="D102" s="177"/>
      <c r="E102" s="177"/>
      <c r="F102" s="177"/>
      <c r="G102" s="177"/>
      <c r="H102" s="177"/>
      <c r="I102" s="177"/>
    </row>
    <row r="103" spans="1:9" s="148" customFormat="1" ht="15.75">
      <c r="A103" s="110"/>
      <c r="B103" s="117"/>
      <c r="C103" s="110"/>
      <c r="D103" s="177"/>
      <c r="E103" s="177"/>
      <c r="F103" s="177"/>
      <c r="G103" s="177"/>
      <c r="H103" s="177"/>
      <c r="I103" s="177"/>
    </row>
    <row r="104" spans="1:9" s="148" customFormat="1" ht="15.75">
      <c r="A104" s="110"/>
      <c r="B104" s="117"/>
      <c r="C104" s="110"/>
      <c r="D104" s="177"/>
      <c r="E104" s="177"/>
      <c r="F104" s="177"/>
      <c r="G104" s="177"/>
      <c r="H104" s="177"/>
      <c r="I104" s="177"/>
    </row>
    <row r="105" spans="1:9" s="148" customFormat="1" ht="15.75">
      <c r="A105" s="110"/>
      <c r="B105" s="117"/>
      <c r="C105" s="110"/>
      <c r="D105" s="177"/>
      <c r="E105" s="177"/>
      <c r="F105" s="177"/>
      <c r="G105" s="177"/>
      <c r="H105" s="177"/>
      <c r="I105" s="177"/>
    </row>
    <row r="106" spans="1:9" s="148" customFormat="1" ht="15.75">
      <c r="A106" s="110"/>
      <c r="B106" s="117"/>
      <c r="C106" s="110"/>
      <c r="D106" s="177"/>
      <c r="E106" s="177"/>
      <c r="F106" s="177"/>
      <c r="G106" s="177"/>
      <c r="H106" s="177"/>
      <c r="I106" s="177"/>
    </row>
    <row r="107" spans="1:9" s="148" customFormat="1" ht="15.75">
      <c r="A107" s="110"/>
      <c r="B107" s="117"/>
      <c r="C107" s="110"/>
      <c r="D107" s="177"/>
      <c r="E107" s="177"/>
      <c r="F107" s="177"/>
      <c r="G107" s="177"/>
      <c r="H107" s="177"/>
      <c r="I107" s="177"/>
    </row>
    <row r="108" spans="1:9" s="148" customFormat="1" ht="15.75">
      <c r="A108" s="110"/>
      <c r="B108" s="117"/>
      <c r="C108" s="110"/>
      <c r="D108" s="177"/>
      <c r="E108" s="177"/>
      <c r="F108" s="177"/>
      <c r="G108" s="177"/>
      <c r="H108" s="177"/>
      <c r="I108" s="177"/>
    </row>
    <row r="109" spans="1:9" s="148" customFormat="1" ht="15.75">
      <c r="A109" s="110"/>
      <c r="B109" s="117"/>
      <c r="C109" s="110"/>
      <c r="D109" s="177"/>
      <c r="E109" s="177"/>
      <c r="F109" s="177"/>
      <c r="G109" s="177"/>
      <c r="H109" s="177"/>
      <c r="I109" s="177"/>
    </row>
    <row r="110" spans="1:9" s="148" customFormat="1" ht="15.75">
      <c r="A110" s="110"/>
      <c r="B110" s="117"/>
      <c r="C110" s="110"/>
      <c r="D110" s="177"/>
      <c r="E110" s="177"/>
      <c r="F110" s="177"/>
      <c r="G110" s="177"/>
      <c r="H110" s="177"/>
      <c r="I110" s="177"/>
    </row>
    <row r="111" spans="1:9" s="148" customFormat="1" ht="15.75">
      <c r="A111" s="110"/>
      <c r="B111" s="117"/>
      <c r="C111" s="110"/>
      <c r="D111" s="177"/>
      <c r="E111" s="177"/>
      <c r="F111" s="177"/>
      <c r="G111" s="177"/>
      <c r="H111" s="177"/>
      <c r="I111" s="177"/>
    </row>
    <row r="112" spans="1:9" s="148" customFormat="1" ht="15.75">
      <c r="A112" s="110"/>
      <c r="B112" s="117"/>
      <c r="C112" s="110"/>
      <c r="D112" s="177"/>
      <c r="E112" s="177"/>
      <c r="F112" s="177"/>
      <c r="G112" s="177"/>
      <c r="H112" s="177"/>
      <c r="I112" s="177"/>
    </row>
    <row r="113" spans="1:9" s="148" customFormat="1" ht="15.75">
      <c r="A113" s="110"/>
      <c r="B113" s="117"/>
      <c r="C113" s="110"/>
      <c r="D113" s="177"/>
      <c r="E113" s="177"/>
      <c r="F113" s="177"/>
      <c r="G113" s="177"/>
      <c r="H113" s="177"/>
      <c r="I113" s="177"/>
    </row>
    <row r="114" spans="1:9" s="148" customFormat="1" ht="15.75">
      <c r="A114" s="110"/>
      <c r="B114" s="117"/>
      <c r="C114" s="110"/>
      <c r="D114" s="177"/>
      <c r="E114" s="177"/>
      <c r="F114" s="177"/>
      <c r="G114" s="177"/>
      <c r="H114" s="177"/>
      <c r="I114" s="177"/>
    </row>
    <row r="115" spans="1:9" s="148" customFormat="1" ht="15.75">
      <c r="A115" s="110"/>
      <c r="B115" s="117"/>
      <c r="C115" s="110"/>
      <c r="D115" s="177"/>
      <c r="E115" s="177"/>
      <c r="F115" s="177"/>
      <c r="G115" s="177"/>
      <c r="H115" s="177"/>
      <c r="I115" s="177"/>
    </row>
    <row r="116" spans="1:9" s="148" customFormat="1" ht="15.75">
      <c r="A116" s="110"/>
      <c r="B116" s="117"/>
      <c r="C116" s="110"/>
      <c r="D116" s="177"/>
      <c r="E116" s="177"/>
      <c r="F116" s="177"/>
      <c r="G116" s="177"/>
      <c r="H116" s="177"/>
      <c r="I116" s="177"/>
    </row>
    <row r="117" spans="1:9" s="148" customFormat="1" ht="15.75">
      <c r="A117" s="110"/>
      <c r="B117" s="117"/>
      <c r="C117" s="110"/>
      <c r="D117" s="177"/>
      <c r="E117" s="177"/>
      <c r="F117" s="177"/>
      <c r="G117" s="177"/>
      <c r="H117" s="177"/>
      <c r="I117" s="177"/>
    </row>
    <row r="118" spans="1:9" s="148" customFormat="1" ht="15.75">
      <c r="A118" s="110"/>
      <c r="B118" s="117"/>
      <c r="C118" s="110"/>
      <c r="D118" s="177"/>
      <c r="E118" s="177"/>
      <c r="F118" s="177"/>
      <c r="G118" s="177"/>
      <c r="H118" s="177"/>
      <c r="I118" s="177"/>
    </row>
    <row r="119" spans="1:9" s="148" customFormat="1" ht="15.75">
      <c r="A119" s="110"/>
      <c r="B119" s="117"/>
      <c r="C119" s="110"/>
      <c r="D119" s="177"/>
      <c r="E119" s="177"/>
      <c r="F119" s="177"/>
      <c r="G119" s="177"/>
      <c r="H119" s="177"/>
      <c r="I119" s="177"/>
    </row>
    <row r="120" spans="4:9" ht="15.75">
      <c r="D120" s="177"/>
      <c r="E120" s="177"/>
      <c r="F120" s="177"/>
      <c r="G120" s="177"/>
      <c r="H120" s="177"/>
      <c r="I120" s="177"/>
    </row>
    <row r="121" spans="4:9" ht="15.75">
      <c r="D121" s="177"/>
      <c r="E121" s="177"/>
      <c r="F121" s="177"/>
      <c r="G121" s="177"/>
      <c r="H121" s="177"/>
      <c r="I121" s="177"/>
    </row>
    <row r="122" spans="4:9" ht="15.75">
      <c r="D122" s="177"/>
      <c r="E122" s="177"/>
      <c r="F122" s="177"/>
      <c r="G122" s="177"/>
      <c r="H122" s="177"/>
      <c r="I122" s="177"/>
    </row>
    <row r="123" spans="4:9" ht="15.75">
      <c r="D123" s="177"/>
      <c r="E123" s="177"/>
      <c r="F123" s="177"/>
      <c r="G123" s="177"/>
      <c r="H123" s="177"/>
      <c r="I123" s="177"/>
    </row>
    <row r="124" spans="4:9" ht="15.75">
      <c r="D124" s="177"/>
      <c r="E124" s="177"/>
      <c r="F124" s="177"/>
      <c r="G124" s="177"/>
      <c r="H124" s="177"/>
      <c r="I124" s="177"/>
    </row>
    <row r="125" spans="4:9" ht="15.75">
      <c r="D125" s="177"/>
      <c r="E125" s="177"/>
      <c r="F125" s="177"/>
      <c r="G125" s="177"/>
      <c r="H125" s="177"/>
      <c r="I125" s="177"/>
    </row>
    <row r="126" spans="4:9" ht="15.75">
      <c r="D126" s="177"/>
      <c r="E126" s="177"/>
      <c r="F126" s="177"/>
      <c r="G126" s="177"/>
      <c r="H126" s="177"/>
      <c r="I126" s="177"/>
    </row>
    <row r="127" spans="4:9" ht="15.75">
      <c r="D127" s="177"/>
      <c r="E127" s="177"/>
      <c r="F127" s="177"/>
      <c r="G127" s="177"/>
      <c r="H127" s="177"/>
      <c r="I127" s="177"/>
    </row>
    <row r="128" spans="4:9" ht="15.75">
      <c r="D128" s="177"/>
      <c r="E128" s="177"/>
      <c r="F128" s="177"/>
      <c r="G128" s="177"/>
      <c r="H128" s="177"/>
      <c r="I128" s="177"/>
    </row>
    <row r="129" spans="4:9" s="110" customFormat="1" ht="15.75">
      <c r="D129" s="177"/>
      <c r="E129" s="177"/>
      <c r="F129" s="177"/>
      <c r="G129" s="177"/>
      <c r="H129" s="177"/>
      <c r="I129" s="177"/>
    </row>
    <row r="130" spans="4:9" s="110" customFormat="1" ht="15.75">
      <c r="D130" s="177"/>
      <c r="E130" s="177"/>
      <c r="F130" s="177"/>
      <c r="G130" s="177"/>
      <c r="H130" s="177"/>
      <c r="I130" s="177"/>
    </row>
    <row r="131" spans="4:9" s="110" customFormat="1" ht="15.75">
      <c r="D131" s="177"/>
      <c r="E131" s="177"/>
      <c r="F131" s="177"/>
      <c r="G131" s="177"/>
      <c r="H131" s="177"/>
      <c r="I131" s="177"/>
    </row>
    <row r="132" spans="4:9" s="110" customFormat="1" ht="15.75">
      <c r="D132" s="177"/>
      <c r="E132" s="177"/>
      <c r="F132" s="177"/>
      <c r="G132" s="177"/>
      <c r="H132" s="177"/>
      <c r="I132" s="177"/>
    </row>
    <row r="133" spans="4:9" s="110" customFormat="1" ht="15.75">
      <c r="D133" s="177"/>
      <c r="E133" s="177"/>
      <c r="F133" s="177"/>
      <c r="G133" s="177"/>
      <c r="H133" s="177"/>
      <c r="I133" s="177"/>
    </row>
    <row r="134" spans="4:9" s="110" customFormat="1" ht="15.75">
      <c r="D134" s="177"/>
      <c r="E134" s="177"/>
      <c r="F134" s="177"/>
      <c r="G134" s="177"/>
      <c r="H134" s="177"/>
      <c r="I134" s="177"/>
    </row>
    <row r="135" spans="4:9" s="110" customFormat="1" ht="15.75">
      <c r="D135" s="177"/>
      <c r="E135" s="177"/>
      <c r="F135" s="177"/>
      <c r="G135" s="177"/>
      <c r="H135" s="177"/>
      <c r="I135" s="177"/>
    </row>
    <row r="136" spans="4:9" s="110" customFormat="1" ht="15.75">
      <c r="D136" s="177"/>
      <c r="E136" s="177"/>
      <c r="F136" s="177"/>
      <c r="G136" s="177"/>
      <c r="H136" s="177"/>
      <c r="I136" s="177"/>
    </row>
    <row r="137" spans="4:9" s="110" customFormat="1" ht="15.75">
      <c r="D137" s="177"/>
      <c r="E137" s="177"/>
      <c r="F137" s="177"/>
      <c r="G137" s="177"/>
      <c r="H137" s="177"/>
      <c r="I137" s="177"/>
    </row>
    <row r="138" spans="4:9" s="110" customFormat="1" ht="15.75">
      <c r="D138" s="177"/>
      <c r="E138" s="177"/>
      <c r="F138" s="177"/>
      <c r="G138" s="177"/>
      <c r="H138" s="177"/>
      <c r="I138" s="177"/>
    </row>
    <row r="139" spans="4:9" s="110" customFormat="1" ht="15.75">
      <c r="D139" s="177"/>
      <c r="E139" s="177"/>
      <c r="F139" s="177"/>
      <c r="G139" s="177"/>
      <c r="H139" s="177"/>
      <c r="I139" s="177"/>
    </row>
    <row r="140" spans="4:9" s="110" customFormat="1" ht="15.75">
      <c r="D140" s="177"/>
      <c r="E140" s="177"/>
      <c r="F140" s="177"/>
      <c r="G140" s="177"/>
      <c r="H140" s="177"/>
      <c r="I140" s="177"/>
    </row>
    <row r="141" spans="4:9" s="110" customFormat="1" ht="15.75">
      <c r="D141" s="177"/>
      <c r="E141" s="177"/>
      <c r="F141" s="177"/>
      <c r="G141" s="177"/>
      <c r="H141" s="177"/>
      <c r="I141" s="177"/>
    </row>
    <row r="142" spans="4:9" s="110" customFormat="1" ht="15.75">
      <c r="D142" s="177"/>
      <c r="E142" s="177"/>
      <c r="F142" s="177"/>
      <c r="G142" s="177"/>
      <c r="H142" s="177"/>
      <c r="I142" s="177"/>
    </row>
    <row r="143" spans="4:9" s="110" customFormat="1" ht="15.75">
      <c r="D143" s="177"/>
      <c r="E143" s="177"/>
      <c r="F143" s="177"/>
      <c r="G143" s="177"/>
      <c r="H143" s="177"/>
      <c r="I143" s="177"/>
    </row>
    <row r="144" spans="4:9" s="110" customFormat="1" ht="15.75">
      <c r="D144" s="177"/>
      <c r="E144" s="177"/>
      <c r="F144" s="177"/>
      <c r="G144" s="177"/>
      <c r="H144" s="177"/>
      <c r="I144" s="177"/>
    </row>
    <row r="145" spans="4:9" s="110" customFormat="1" ht="15.75">
      <c r="D145" s="177"/>
      <c r="E145" s="177"/>
      <c r="F145" s="177"/>
      <c r="G145" s="177"/>
      <c r="H145" s="177"/>
      <c r="I145" s="177"/>
    </row>
    <row r="146" spans="4:9" s="110" customFormat="1" ht="15.75">
      <c r="D146" s="177"/>
      <c r="E146" s="177"/>
      <c r="F146" s="177"/>
      <c r="G146" s="177"/>
      <c r="H146" s="177"/>
      <c r="I146" s="177"/>
    </row>
    <row r="147" spans="4:9" s="110" customFormat="1" ht="15.75">
      <c r="D147" s="177"/>
      <c r="E147" s="177"/>
      <c r="F147" s="177"/>
      <c r="G147" s="177"/>
      <c r="H147" s="177"/>
      <c r="I147" s="177"/>
    </row>
    <row r="148" spans="4:9" s="110" customFormat="1" ht="15.75">
      <c r="D148" s="177"/>
      <c r="E148" s="177"/>
      <c r="F148" s="177"/>
      <c r="G148" s="177"/>
      <c r="H148" s="177"/>
      <c r="I148" s="177"/>
    </row>
    <row r="149" spans="4:9" s="110" customFormat="1" ht="15.75">
      <c r="D149" s="177"/>
      <c r="E149" s="177"/>
      <c r="F149" s="177"/>
      <c r="G149" s="177"/>
      <c r="H149" s="177"/>
      <c r="I149" s="177"/>
    </row>
    <row r="150" spans="4:9" s="110" customFormat="1" ht="15.75">
      <c r="D150" s="177"/>
      <c r="E150" s="177"/>
      <c r="F150" s="177"/>
      <c r="G150" s="177"/>
      <c r="H150" s="177"/>
      <c r="I150" s="177"/>
    </row>
    <row r="151" spans="4:9" s="110" customFormat="1" ht="15.75">
      <c r="D151" s="177"/>
      <c r="E151" s="177"/>
      <c r="F151" s="177"/>
      <c r="G151" s="177"/>
      <c r="H151" s="177"/>
      <c r="I151" s="177"/>
    </row>
    <row r="152" spans="4:9" s="110" customFormat="1" ht="15.75">
      <c r="D152" s="177"/>
      <c r="E152" s="177"/>
      <c r="F152" s="177"/>
      <c r="G152" s="177"/>
      <c r="H152" s="177"/>
      <c r="I152" s="177"/>
    </row>
    <row r="153" spans="4:9" s="110" customFormat="1" ht="15.75">
      <c r="D153" s="177"/>
      <c r="E153" s="177"/>
      <c r="F153" s="177"/>
      <c r="G153" s="177"/>
      <c r="H153" s="177"/>
      <c r="I153" s="177"/>
    </row>
    <row r="154" spans="4:9" s="110" customFormat="1" ht="15.75">
      <c r="D154" s="177"/>
      <c r="E154" s="177"/>
      <c r="F154" s="177"/>
      <c r="G154" s="177"/>
      <c r="H154" s="177"/>
      <c r="I154" s="177"/>
    </row>
    <row r="155" spans="4:9" s="110" customFormat="1" ht="15.75">
      <c r="D155" s="177"/>
      <c r="E155" s="177"/>
      <c r="F155" s="177"/>
      <c r="G155" s="177"/>
      <c r="H155" s="177"/>
      <c r="I155" s="177"/>
    </row>
    <row r="156" spans="4:9" s="110" customFormat="1" ht="15.75">
      <c r="D156" s="177"/>
      <c r="E156" s="177"/>
      <c r="F156" s="177"/>
      <c r="G156" s="177"/>
      <c r="H156" s="177"/>
      <c r="I156" s="177"/>
    </row>
    <row r="157" spans="4:9" s="110" customFormat="1" ht="15.75">
      <c r="D157" s="177"/>
      <c r="E157" s="177"/>
      <c r="F157" s="177"/>
      <c r="G157" s="177"/>
      <c r="H157" s="177"/>
      <c r="I157" s="177"/>
    </row>
    <row r="158" spans="4:9" s="110" customFormat="1" ht="15.75">
      <c r="D158" s="177"/>
      <c r="E158" s="177"/>
      <c r="F158" s="177"/>
      <c r="G158" s="177"/>
      <c r="H158" s="177"/>
      <c r="I158" s="177"/>
    </row>
    <row r="159" spans="4:9" s="110" customFormat="1" ht="15.75">
      <c r="D159" s="177"/>
      <c r="E159" s="177"/>
      <c r="F159" s="177"/>
      <c r="G159" s="177"/>
      <c r="H159" s="177"/>
      <c r="I159" s="177"/>
    </row>
    <row r="160" spans="4:9" s="110" customFormat="1" ht="15.75">
      <c r="D160" s="177"/>
      <c r="E160" s="177"/>
      <c r="F160" s="177"/>
      <c r="G160" s="177"/>
      <c r="H160" s="177"/>
      <c r="I160" s="177"/>
    </row>
    <row r="161" spans="4:9" s="110" customFormat="1" ht="15.75">
      <c r="D161" s="177"/>
      <c r="E161" s="177"/>
      <c r="F161" s="177"/>
      <c r="G161" s="177"/>
      <c r="H161" s="177"/>
      <c r="I161" s="177"/>
    </row>
    <row r="162" spans="4:9" s="110" customFormat="1" ht="15.75">
      <c r="D162" s="177"/>
      <c r="E162" s="177"/>
      <c r="F162" s="177"/>
      <c r="G162" s="177"/>
      <c r="H162" s="177"/>
      <c r="I162" s="177"/>
    </row>
    <row r="163" spans="4:9" s="110" customFormat="1" ht="15.75">
      <c r="D163" s="177"/>
      <c r="E163" s="177"/>
      <c r="F163" s="177"/>
      <c r="G163" s="177"/>
      <c r="H163" s="177"/>
      <c r="I163" s="177"/>
    </row>
    <row r="164" spans="4:9" s="110" customFormat="1" ht="15.75">
      <c r="D164" s="177"/>
      <c r="E164" s="177"/>
      <c r="F164" s="177"/>
      <c r="G164" s="177"/>
      <c r="H164" s="177"/>
      <c r="I164" s="177"/>
    </row>
    <row r="165" spans="4:9" s="110" customFormat="1" ht="15.75">
      <c r="D165" s="177"/>
      <c r="E165" s="177"/>
      <c r="F165" s="177"/>
      <c r="G165" s="177"/>
      <c r="H165" s="177"/>
      <c r="I165" s="177"/>
    </row>
    <row r="166" spans="4:9" s="110" customFormat="1" ht="15.75">
      <c r="D166" s="177"/>
      <c r="E166" s="177"/>
      <c r="F166" s="177"/>
      <c r="G166" s="177"/>
      <c r="H166" s="177"/>
      <c r="I166" s="177"/>
    </row>
    <row r="167" spans="4:9" s="110" customFormat="1" ht="15.75">
      <c r="D167" s="177"/>
      <c r="E167" s="177"/>
      <c r="F167" s="177"/>
      <c r="G167" s="177"/>
      <c r="H167" s="177"/>
      <c r="I167" s="177"/>
    </row>
    <row r="168" spans="4:9" s="110" customFormat="1" ht="15.75">
      <c r="D168" s="177"/>
      <c r="E168" s="177"/>
      <c r="F168" s="177"/>
      <c r="G168" s="177"/>
      <c r="H168" s="177"/>
      <c r="I168" s="177"/>
    </row>
    <row r="169" spans="4:9" s="110" customFormat="1" ht="15.75">
      <c r="D169" s="177"/>
      <c r="E169" s="177"/>
      <c r="F169" s="177"/>
      <c r="G169" s="177"/>
      <c r="H169" s="177"/>
      <c r="I169" s="177"/>
    </row>
    <row r="170" spans="4:9" s="110" customFormat="1" ht="15.75">
      <c r="D170" s="177"/>
      <c r="E170" s="177"/>
      <c r="F170" s="177"/>
      <c r="G170" s="177"/>
      <c r="H170" s="177"/>
      <c r="I170" s="177"/>
    </row>
    <row r="171" spans="4:9" s="110" customFormat="1" ht="15.75">
      <c r="D171" s="177"/>
      <c r="E171" s="177"/>
      <c r="F171" s="177"/>
      <c r="G171" s="177"/>
      <c r="H171" s="177"/>
      <c r="I171" s="177"/>
    </row>
    <row r="172" spans="4:9" s="110" customFormat="1" ht="15.75">
      <c r="D172" s="177"/>
      <c r="E172" s="177"/>
      <c r="F172" s="177"/>
      <c r="G172" s="177"/>
      <c r="H172" s="177"/>
      <c r="I172" s="177"/>
    </row>
    <row r="173" spans="4:9" s="110" customFormat="1" ht="15.75">
      <c r="D173" s="177"/>
      <c r="E173" s="177"/>
      <c r="F173" s="177"/>
      <c r="G173" s="177"/>
      <c r="H173" s="177"/>
      <c r="I173" s="177"/>
    </row>
    <row r="174" spans="4:9" s="110" customFormat="1" ht="15.75">
      <c r="D174" s="177"/>
      <c r="E174" s="177"/>
      <c r="F174" s="177"/>
      <c r="G174" s="177"/>
      <c r="H174" s="177"/>
      <c r="I174" s="177"/>
    </row>
    <row r="175" spans="4:9" s="110" customFormat="1" ht="15.75">
      <c r="D175" s="177"/>
      <c r="E175" s="177"/>
      <c r="F175" s="177"/>
      <c r="G175" s="177"/>
      <c r="H175" s="177"/>
      <c r="I175" s="177"/>
    </row>
    <row r="176" spans="4:9" s="110" customFormat="1" ht="15.75">
      <c r="D176" s="177"/>
      <c r="E176" s="177"/>
      <c r="F176" s="177"/>
      <c r="G176" s="177"/>
      <c r="H176" s="177"/>
      <c r="I176" s="177"/>
    </row>
    <row r="177" spans="4:9" s="110" customFormat="1" ht="15.75">
      <c r="D177" s="177"/>
      <c r="E177" s="177"/>
      <c r="F177" s="177"/>
      <c r="G177" s="177"/>
      <c r="H177" s="177"/>
      <c r="I177" s="177"/>
    </row>
    <row r="178" spans="4:9" s="110" customFormat="1" ht="15.75">
      <c r="D178" s="177"/>
      <c r="E178" s="177"/>
      <c r="F178" s="177"/>
      <c r="G178" s="177"/>
      <c r="H178" s="177"/>
      <c r="I178" s="177"/>
    </row>
    <row r="179" spans="4:9" s="110" customFormat="1" ht="15.75">
      <c r="D179" s="177"/>
      <c r="E179" s="177"/>
      <c r="F179" s="177"/>
      <c r="G179" s="177"/>
      <c r="H179" s="177"/>
      <c r="I179" s="177"/>
    </row>
    <row r="180" spans="4:9" s="110" customFormat="1" ht="15.75">
      <c r="D180" s="177"/>
      <c r="E180" s="177"/>
      <c r="F180" s="177"/>
      <c r="G180" s="177"/>
      <c r="H180" s="177"/>
      <c r="I180" s="177"/>
    </row>
    <row r="181" spans="4:9" s="110" customFormat="1" ht="15.75">
      <c r="D181" s="177"/>
      <c r="E181" s="177"/>
      <c r="F181" s="177"/>
      <c r="G181" s="177"/>
      <c r="H181" s="177"/>
      <c r="I181" s="177"/>
    </row>
    <row r="182" spans="4:9" s="110" customFormat="1" ht="15.75">
      <c r="D182" s="177"/>
      <c r="E182" s="177"/>
      <c r="F182" s="177"/>
      <c r="G182" s="177"/>
      <c r="H182" s="177"/>
      <c r="I182" s="177"/>
    </row>
    <row r="183" spans="4:9" s="110" customFormat="1" ht="15.75">
      <c r="D183" s="177"/>
      <c r="E183" s="177"/>
      <c r="F183" s="177"/>
      <c r="G183" s="177"/>
      <c r="H183" s="177"/>
      <c r="I183" s="177"/>
    </row>
    <row r="184" spans="4:9" s="110" customFormat="1" ht="15.75">
      <c r="D184" s="177"/>
      <c r="E184" s="177"/>
      <c r="F184" s="177"/>
      <c r="G184" s="177"/>
      <c r="H184" s="177"/>
      <c r="I184" s="177"/>
    </row>
    <row r="185" spans="4:9" s="110" customFormat="1" ht="15.75">
      <c r="D185" s="177"/>
      <c r="E185" s="177"/>
      <c r="F185" s="177"/>
      <c r="G185" s="177"/>
      <c r="H185" s="177"/>
      <c r="I185" s="177"/>
    </row>
    <row r="186" spans="4:9" s="110" customFormat="1" ht="15.75">
      <c r="D186" s="177"/>
      <c r="E186" s="177"/>
      <c r="F186" s="177"/>
      <c r="G186" s="177"/>
      <c r="H186" s="177"/>
      <c r="I186" s="177"/>
    </row>
    <row r="187" spans="4:9" s="110" customFormat="1" ht="15.75">
      <c r="D187" s="177"/>
      <c r="E187" s="177"/>
      <c r="F187" s="177"/>
      <c r="G187" s="177"/>
      <c r="H187" s="177"/>
      <c r="I187" s="177"/>
    </row>
    <row r="188" spans="4:9" s="110" customFormat="1" ht="15.75">
      <c r="D188" s="177"/>
      <c r="E188" s="177"/>
      <c r="F188" s="177"/>
      <c r="G188" s="177"/>
      <c r="H188" s="177"/>
      <c r="I188" s="177"/>
    </row>
    <row r="189" spans="4:9" s="110" customFormat="1" ht="15.75">
      <c r="D189" s="177"/>
      <c r="E189" s="177"/>
      <c r="F189" s="177"/>
      <c r="G189" s="177"/>
      <c r="H189" s="177"/>
      <c r="I189" s="177"/>
    </row>
    <row r="190" spans="4:9" s="110" customFormat="1" ht="15.75">
      <c r="D190" s="177"/>
      <c r="E190" s="177"/>
      <c r="F190" s="177"/>
      <c r="G190" s="177"/>
      <c r="H190" s="177"/>
      <c r="I190" s="177"/>
    </row>
    <row r="191" spans="4:9" s="110" customFormat="1" ht="15.75">
      <c r="D191" s="177"/>
      <c r="E191" s="177"/>
      <c r="F191" s="177"/>
      <c r="G191" s="177"/>
      <c r="H191" s="177"/>
      <c r="I191" s="177"/>
    </row>
    <row r="192" spans="4:9" s="110" customFormat="1" ht="15.75">
      <c r="D192" s="177"/>
      <c r="E192" s="177"/>
      <c r="F192" s="177"/>
      <c r="G192" s="177"/>
      <c r="H192" s="177"/>
      <c r="I192" s="177"/>
    </row>
    <row r="193" spans="4:9" s="110" customFormat="1" ht="15.75">
      <c r="D193" s="177"/>
      <c r="E193" s="177"/>
      <c r="F193" s="177"/>
      <c r="G193" s="177"/>
      <c r="H193" s="177"/>
      <c r="I193" s="177"/>
    </row>
    <row r="194" spans="4:9" s="110" customFormat="1" ht="15.75">
      <c r="D194" s="177"/>
      <c r="E194" s="177"/>
      <c r="F194" s="177"/>
      <c r="G194" s="177"/>
      <c r="H194" s="177"/>
      <c r="I194" s="177"/>
    </row>
    <row r="195" spans="4:9" s="110" customFormat="1" ht="15.75">
      <c r="D195" s="177"/>
      <c r="E195" s="177"/>
      <c r="F195" s="177"/>
      <c r="G195" s="177"/>
      <c r="H195" s="177"/>
      <c r="I195" s="177"/>
    </row>
    <row r="196" spans="4:9" s="110" customFormat="1" ht="15.75">
      <c r="D196" s="177"/>
      <c r="E196" s="177"/>
      <c r="F196" s="177"/>
      <c r="G196" s="177"/>
      <c r="H196" s="177"/>
      <c r="I196" s="177"/>
    </row>
    <row r="197" spans="4:9" s="110" customFormat="1" ht="15.75">
      <c r="D197" s="177"/>
      <c r="E197" s="177"/>
      <c r="F197" s="177"/>
      <c r="G197" s="177"/>
      <c r="H197" s="177"/>
      <c r="I197" s="177"/>
    </row>
    <row r="198" spans="4:9" s="110" customFormat="1" ht="15.75">
      <c r="D198" s="177"/>
      <c r="E198" s="177"/>
      <c r="F198" s="177"/>
      <c r="G198" s="177"/>
      <c r="H198" s="177"/>
      <c r="I198" s="177"/>
    </row>
    <row r="199" spans="4:9" s="110" customFormat="1" ht="15.75">
      <c r="D199" s="177"/>
      <c r="E199" s="177"/>
      <c r="F199" s="177"/>
      <c r="G199" s="177"/>
      <c r="H199" s="177"/>
      <c r="I199" s="177"/>
    </row>
    <row r="200" spans="4:9" s="110" customFormat="1" ht="15.75">
      <c r="D200" s="177"/>
      <c r="E200" s="177"/>
      <c r="F200" s="177"/>
      <c r="G200" s="177"/>
      <c r="H200" s="177"/>
      <c r="I200" s="177"/>
    </row>
    <row r="201" spans="4:9" s="110" customFormat="1" ht="15.75">
      <c r="D201" s="177"/>
      <c r="E201" s="177"/>
      <c r="F201" s="177"/>
      <c r="G201" s="177"/>
      <c r="H201" s="177"/>
      <c r="I201" s="177"/>
    </row>
    <row r="202" spans="4:9" s="110" customFormat="1" ht="15.75">
      <c r="D202" s="177"/>
      <c r="E202" s="177"/>
      <c r="F202" s="177"/>
      <c r="G202" s="177"/>
      <c r="H202" s="177"/>
      <c r="I202" s="177"/>
    </row>
    <row r="203" spans="4:9" s="110" customFormat="1" ht="15.75">
      <c r="D203" s="177"/>
      <c r="E203" s="177"/>
      <c r="F203" s="177"/>
      <c r="G203" s="177"/>
      <c r="H203" s="177"/>
      <c r="I203" s="177"/>
    </row>
    <row r="204" spans="4:9" s="110" customFormat="1" ht="15.75">
      <c r="D204" s="177"/>
      <c r="E204" s="177"/>
      <c r="F204" s="177"/>
      <c r="G204" s="177"/>
      <c r="H204" s="177"/>
      <c r="I204" s="177"/>
    </row>
    <row r="205" spans="4:9" s="110" customFormat="1" ht="15.75">
      <c r="D205" s="177"/>
      <c r="E205" s="177"/>
      <c r="F205" s="177"/>
      <c r="G205" s="177"/>
      <c r="H205" s="177"/>
      <c r="I205" s="177"/>
    </row>
    <row r="206" spans="4:9" s="110" customFormat="1" ht="15.75">
      <c r="D206" s="177"/>
      <c r="E206" s="177"/>
      <c r="F206" s="177"/>
      <c r="G206" s="177"/>
      <c r="H206" s="177"/>
      <c r="I206" s="177"/>
    </row>
    <row r="207" spans="4:9" s="110" customFormat="1" ht="15.75">
      <c r="D207" s="177"/>
      <c r="E207" s="177"/>
      <c r="F207" s="177"/>
      <c r="G207" s="177"/>
      <c r="H207" s="177"/>
      <c r="I207" s="177"/>
    </row>
    <row r="208" spans="4:9" s="110" customFormat="1" ht="15.75">
      <c r="D208" s="177"/>
      <c r="E208" s="177"/>
      <c r="F208" s="177"/>
      <c r="G208" s="177"/>
      <c r="H208" s="177"/>
      <c r="I208" s="177"/>
    </row>
    <row r="209" spans="4:9" s="110" customFormat="1" ht="15.75">
      <c r="D209" s="177"/>
      <c r="E209" s="177"/>
      <c r="F209" s="177"/>
      <c r="G209" s="177"/>
      <c r="H209" s="177"/>
      <c r="I209" s="177"/>
    </row>
    <row r="210" spans="4:9" s="110" customFormat="1" ht="15.75">
      <c r="D210" s="177"/>
      <c r="E210" s="177"/>
      <c r="F210" s="177"/>
      <c r="G210" s="177"/>
      <c r="H210" s="177"/>
      <c r="I210" s="177"/>
    </row>
    <row r="211" spans="4:9" s="110" customFormat="1" ht="15.75">
      <c r="D211" s="177"/>
      <c r="E211" s="177"/>
      <c r="F211" s="177"/>
      <c r="G211" s="177"/>
      <c r="H211" s="177"/>
      <c r="I211" s="177"/>
    </row>
    <row r="212" spans="4:9" s="110" customFormat="1" ht="15.75">
      <c r="D212" s="177"/>
      <c r="E212" s="177"/>
      <c r="F212" s="177"/>
      <c r="G212" s="177"/>
      <c r="H212" s="177"/>
      <c r="I212" s="177"/>
    </row>
    <row r="213" spans="4:9" s="110" customFormat="1" ht="15.75">
      <c r="D213" s="177"/>
      <c r="E213" s="177"/>
      <c r="F213" s="177"/>
      <c r="G213" s="177"/>
      <c r="H213" s="177"/>
      <c r="I213" s="177"/>
    </row>
    <row r="214" spans="4:9" s="110" customFormat="1" ht="15.75">
      <c r="D214" s="177"/>
      <c r="E214" s="177"/>
      <c r="F214" s="177"/>
      <c r="G214" s="177"/>
      <c r="H214" s="177"/>
      <c r="I214" s="177"/>
    </row>
    <row r="215" spans="4:9" s="110" customFormat="1" ht="15.75">
      <c r="D215" s="177"/>
      <c r="E215" s="177"/>
      <c r="F215" s="177"/>
      <c r="G215" s="177"/>
      <c r="H215" s="177"/>
      <c r="I215" s="177"/>
    </row>
    <row r="216" spans="4:9" s="110" customFormat="1" ht="15.75">
      <c r="D216" s="177"/>
      <c r="E216" s="177"/>
      <c r="F216" s="177"/>
      <c r="G216" s="177"/>
      <c r="H216" s="177"/>
      <c r="I216" s="177"/>
    </row>
    <row r="217" spans="4:9" s="110" customFormat="1" ht="15.75">
      <c r="D217" s="177"/>
      <c r="E217" s="177"/>
      <c r="F217" s="177"/>
      <c r="G217" s="177"/>
      <c r="H217" s="177"/>
      <c r="I217" s="177"/>
    </row>
    <row r="218" spans="4:9" s="110" customFormat="1" ht="15.75">
      <c r="D218" s="177"/>
      <c r="E218" s="177"/>
      <c r="F218" s="177"/>
      <c r="G218" s="177"/>
      <c r="H218" s="177"/>
      <c r="I218" s="177"/>
    </row>
    <row r="219" spans="4:9" s="110" customFormat="1" ht="15.75">
      <c r="D219" s="177"/>
      <c r="E219" s="177"/>
      <c r="F219" s="177"/>
      <c r="G219" s="177"/>
      <c r="H219" s="177"/>
      <c r="I219" s="177"/>
    </row>
    <row r="220" spans="4:9" s="110" customFormat="1" ht="15.75">
      <c r="D220" s="177"/>
      <c r="E220" s="177"/>
      <c r="F220" s="177"/>
      <c r="G220" s="177"/>
      <c r="H220" s="177"/>
      <c r="I220" s="177"/>
    </row>
    <row r="221" spans="4:9" s="110" customFormat="1" ht="15.75">
      <c r="D221" s="177"/>
      <c r="E221" s="177"/>
      <c r="F221" s="177"/>
      <c r="G221" s="177"/>
      <c r="H221" s="177"/>
      <c r="I221" s="177"/>
    </row>
    <row r="222" spans="4:9" s="110" customFormat="1" ht="15.75">
      <c r="D222" s="177"/>
      <c r="E222" s="177"/>
      <c r="F222" s="177"/>
      <c r="G222" s="177"/>
      <c r="H222" s="177"/>
      <c r="I222" s="177"/>
    </row>
    <row r="223" spans="4:9" s="110" customFormat="1" ht="15.75">
      <c r="D223" s="177"/>
      <c r="E223" s="177"/>
      <c r="F223" s="177"/>
      <c r="G223" s="177"/>
      <c r="H223" s="177"/>
      <c r="I223" s="177"/>
    </row>
    <row r="224" spans="4:9" s="110" customFormat="1" ht="15.75">
      <c r="D224" s="177"/>
      <c r="E224" s="177"/>
      <c r="F224" s="177"/>
      <c r="G224" s="177"/>
      <c r="H224" s="177"/>
      <c r="I224" s="177"/>
    </row>
    <row r="225" spans="4:9" s="110" customFormat="1" ht="15.75">
      <c r="D225" s="177"/>
      <c r="E225" s="177"/>
      <c r="F225" s="177"/>
      <c r="G225" s="177"/>
      <c r="H225" s="177"/>
      <c r="I225" s="177"/>
    </row>
    <row r="226" spans="4:9" s="110" customFormat="1" ht="15.75">
      <c r="D226" s="177"/>
      <c r="E226" s="177"/>
      <c r="F226" s="177"/>
      <c r="G226" s="177"/>
      <c r="H226" s="177"/>
      <c r="I226" s="177"/>
    </row>
    <row r="227" spans="4:9" s="110" customFormat="1" ht="15.75">
      <c r="D227" s="177"/>
      <c r="E227" s="177"/>
      <c r="F227" s="177"/>
      <c r="G227" s="177"/>
      <c r="H227" s="177"/>
      <c r="I227" s="177"/>
    </row>
    <row r="228" spans="4:9" s="110" customFormat="1" ht="15.75">
      <c r="D228" s="177"/>
      <c r="E228" s="177"/>
      <c r="F228" s="177"/>
      <c r="G228" s="177"/>
      <c r="H228" s="177"/>
      <c r="I228" s="177"/>
    </row>
    <row r="229" spans="4:9" s="110" customFormat="1" ht="15.75">
      <c r="D229" s="177"/>
      <c r="E229" s="177"/>
      <c r="F229" s="177"/>
      <c r="G229" s="177"/>
      <c r="H229" s="177"/>
      <c r="I229" s="177"/>
    </row>
    <row r="230" spans="4:9" s="110" customFormat="1" ht="15.75">
      <c r="D230" s="177"/>
      <c r="E230" s="177"/>
      <c r="F230" s="177"/>
      <c r="G230" s="177"/>
      <c r="H230" s="177"/>
      <c r="I230" s="177"/>
    </row>
    <row r="231" spans="4:9" s="110" customFormat="1" ht="15.75">
      <c r="D231" s="177"/>
      <c r="E231" s="177"/>
      <c r="F231" s="177"/>
      <c r="G231" s="177"/>
      <c r="H231" s="177"/>
      <c r="I231" s="177"/>
    </row>
    <row r="232" spans="4:9" s="110" customFormat="1" ht="15.75">
      <c r="D232" s="177"/>
      <c r="E232" s="177"/>
      <c r="F232" s="177"/>
      <c r="G232" s="177"/>
      <c r="H232" s="177"/>
      <c r="I232" s="177"/>
    </row>
    <row r="233" spans="4:9" s="110" customFormat="1" ht="15.75">
      <c r="D233" s="177"/>
      <c r="E233" s="177"/>
      <c r="F233" s="177"/>
      <c r="G233" s="177"/>
      <c r="H233" s="177"/>
      <c r="I233" s="177"/>
    </row>
    <row r="234" spans="4:9" s="110" customFormat="1" ht="15.75">
      <c r="D234" s="177"/>
      <c r="E234" s="177"/>
      <c r="F234" s="177"/>
      <c r="G234" s="177"/>
      <c r="H234" s="177"/>
      <c r="I234" s="177"/>
    </row>
    <row r="235" spans="4:9" s="110" customFormat="1" ht="15.75">
      <c r="D235" s="177"/>
      <c r="E235" s="177"/>
      <c r="F235" s="177"/>
      <c r="G235" s="177"/>
      <c r="H235" s="177"/>
      <c r="I235" s="177"/>
    </row>
    <row r="236" spans="4:9" s="110" customFormat="1" ht="15.75">
      <c r="D236" s="177"/>
      <c r="E236" s="177"/>
      <c r="F236" s="177"/>
      <c r="G236" s="177"/>
      <c r="H236" s="177"/>
      <c r="I236" s="177"/>
    </row>
    <row r="237" spans="4:9" s="110" customFormat="1" ht="15.75">
      <c r="D237" s="177"/>
      <c r="E237" s="177"/>
      <c r="F237" s="177"/>
      <c r="G237" s="177"/>
      <c r="H237" s="177"/>
      <c r="I237" s="177"/>
    </row>
    <row r="238" spans="4:9" s="110" customFormat="1" ht="15.75">
      <c r="D238" s="177"/>
      <c r="E238" s="177"/>
      <c r="F238" s="177"/>
      <c r="G238" s="177"/>
      <c r="H238" s="177"/>
      <c r="I238" s="177"/>
    </row>
    <row r="239" spans="4:9" s="110" customFormat="1" ht="15.75">
      <c r="D239" s="177"/>
      <c r="E239" s="177"/>
      <c r="F239" s="177"/>
      <c r="G239" s="177"/>
      <c r="H239" s="177"/>
      <c r="I239" s="177"/>
    </row>
    <row r="240" spans="4:9" s="110" customFormat="1" ht="15.75">
      <c r="D240" s="177"/>
      <c r="E240" s="177"/>
      <c r="F240" s="177"/>
      <c r="G240" s="177"/>
      <c r="H240" s="177"/>
      <c r="I240" s="177"/>
    </row>
    <row r="241" spans="4:9" s="110" customFormat="1" ht="15.75">
      <c r="D241" s="177"/>
      <c r="E241" s="177"/>
      <c r="F241" s="177"/>
      <c r="G241" s="177"/>
      <c r="H241" s="177"/>
      <c r="I241" s="177"/>
    </row>
    <row r="242" spans="4:9" s="110" customFormat="1" ht="15.75">
      <c r="D242" s="177"/>
      <c r="E242" s="177"/>
      <c r="F242" s="177"/>
      <c r="G242" s="177"/>
      <c r="H242" s="177"/>
      <c r="I242" s="177"/>
    </row>
    <row r="243" spans="4:9" s="110" customFormat="1" ht="15.75">
      <c r="D243" s="177"/>
      <c r="E243" s="177"/>
      <c r="F243" s="177"/>
      <c r="G243" s="177"/>
      <c r="H243" s="177"/>
      <c r="I243" s="177"/>
    </row>
    <row r="244" spans="4:9" s="110" customFormat="1" ht="15.75">
      <c r="D244" s="177"/>
      <c r="E244" s="177"/>
      <c r="F244" s="177"/>
      <c r="G244" s="177"/>
      <c r="H244" s="177"/>
      <c r="I244" s="177"/>
    </row>
    <row r="245" spans="4:9" s="110" customFormat="1" ht="15.75">
      <c r="D245" s="177"/>
      <c r="E245" s="177"/>
      <c r="F245" s="177"/>
      <c r="G245" s="177"/>
      <c r="H245" s="177"/>
      <c r="I245" s="177"/>
    </row>
    <row r="246" spans="4:9" s="110" customFormat="1" ht="15.75">
      <c r="D246" s="177"/>
      <c r="E246" s="177"/>
      <c r="F246" s="177"/>
      <c r="G246" s="177"/>
      <c r="H246" s="177"/>
      <c r="I246" s="177"/>
    </row>
    <row r="247" spans="4:9" s="110" customFormat="1" ht="15.75">
      <c r="D247" s="177"/>
      <c r="E247" s="177"/>
      <c r="F247" s="177"/>
      <c r="G247" s="177"/>
      <c r="H247" s="177"/>
      <c r="I247" s="177"/>
    </row>
    <row r="248" spans="4:9" s="110" customFormat="1" ht="15.75">
      <c r="D248" s="177"/>
      <c r="E248" s="177"/>
      <c r="F248" s="177"/>
      <c r="G248" s="177"/>
      <c r="H248" s="177"/>
      <c r="I248" s="177"/>
    </row>
    <row r="249" spans="4:9" s="110" customFormat="1" ht="15.75">
      <c r="D249" s="177"/>
      <c r="E249" s="177"/>
      <c r="F249" s="177"/>
      <c r="G249" s="177"/>
      <c r="H249" s="177"/>
      <c r="I249" s="177"/>
    </row>
    <row r="250" spans="4:9" s="110" customFormat="1" ht="15.75">
      <c r="D250" s="177"/>
      <c r="E250" s="177"/>
      <c r="F250" s="177"/>
      <c r="G250" s="177"/>
      <c r="H250" s="177"/>
      <c r="I250" s="177"/>
    </row>
    <row r="251" spans="4:9" s="110" customFormat="1" ht="15.75">
      <c r="D251" s="177"/>
      <c r="E251" s="177"/>
      <c r="F251" s="177"/>
      <c r="G251" s="177"/>
      <c r="H251" s="177"/>
      <c r="I251" s="177"/>
    </row>
    <row r="252" spans="4:9" s="110" customFormat="1" ht="15.75">
      <c r="D252" s="177"/>
      <c r="E252" s="177"/>
      <c r="F252" s="177"/>
      <c r="G252" s="177"/>
      <c r="H252" s="177"/>
      <c r="I252" s="177"/>
    </row>
    <row r="253" spans="4:9" s="110" customFormat="1" ht="15.75">
      <c r="D253" s="177"/>
      <c r="E253" s="177"/>
      <c r="F253" s="177"/>
      <c r="G253" s="177"/>
      <c r="H253" s="177"/>
      <c r="I253" s="177"/>
    </row>
    <row r="254" spans="4:9" s="110" customFormat="1" ht="15.75">
      <c r="D254" s="177"/>
      <c r="E254" s="177"/>
      <c r="F254" s="177"/>
      <c r="G254" s="177"/>
      <c r="H254" s="177"/>
      <c r="I254" s="177"/>
    </row>
    <row r="255" spans="4:9" s="110" customFormat="1" ht="15.75">
      <c r="D255" s="177"/>
      <c r="E255" s="177"/>
      <c r="F255" s="177"/>
      <c r="G255" s="177"/>
      <c r="H255" s="177"/>
      <c r="I255" s="177"/>
    </row>
    <row r="256" spans="4:9" s="110" customFormat="1" ht="15.75">
      <c r="D256" s="177"/>
      <c r="E256" s="177"/>
      <c r="F256" s="177"/>
      <c r="G256" s="177"/>
      <c r="H256" s="177"/>
      <c r="I256" s="177"/>
    </row>
    <row r="257" spans="4:9" s="110" customFormat="1" ht="15.75">
      <c r="D257" s="177"/>
      <c r="E257" s="177"/>
      <c r="F257" s="177"/>
      <c r="G257" s="177"/>
      <c r="H257" s="177"/>
      <c r="I257" s="177"/>
    </row>
    <row r="258" spans="4:9" s="110" customFormat="1" ht="15.75">
      <c r="D258" s="177"/>
      <c r="E258" s="177"/>
      <c r="F258" s="177"/>
      <c r="G258" s="177"/>
      <c r="H258" s="177"/>
      <c r="I258" s="177"/>
    </row>
    <row r="259" spans="4:9" s="110" customFormat="1" ht="15.75">
      <c r="D259" s="177"/>
      <c r="E259" s="177"/>
      <c r="F259" s="177"/>
      <c r="G259" s="177"/>
      <c r="H259" s="177"/>
      <c r="I259" s="177"/>
    </row>
    <row r="260" spans="4:9" s="110" customFormat="1" ht="15.75">
      <c r="D260" s="177"/>
      <c r="E260" s="177"/>
      <c r="F260" s="177"/>
      <c r="G260" s="177"/>
      <c r="H260" s="177"/>
      <c r="I260" s="177"/>
    </row>
    <row r="261" spans="4:9" s="110" customFormat="1" ht="15.75">
      <c r="D261" s="177"/>
      <c r="E261" s="177"/>
      <c r="F261" s="177"/>
      <c r="G261" s="177"/>
      <c r="H261" s="177"/>
      <c r="I261" s="177"/>
    </row>
    <row r="262" spans="4:9" s="110" customFormat="1" ht="15.75">
      <c r="D262" s="177"/>
      <c r="E262" s="177"/>
      <c r="F262" s="177"/>
      <c r="G262" s="177"/>
      <c r="H262" s="177"/>
      <c r="I262" s="177"/>
    </row>
    <row r="263" spans="4:9" s="110" customFormat="1" ht="15.75">
      <c r="D263" s="177"/>
      <c r="E263" s="177"/>
      <c r="F263" s="177"/>
      <c r="G263" s="177"/>
      <c r="H263" s="177"/>
      <c r="I263" s="177"/>
    </row>
    <row r="264" spans="4:9" s="110" customFormat="1" ht="15.75">
      <c r="D264" s="177"/>
      <c r="E264" s="177"/>
      <c r="F264" s="177"/>
      <c r="G264" s="177"/>
      <c r="H264" s="177"/>
      <c r="I264" s="177"/>
    </row>
  </sheetData>
  <sheetProtection/>
  <mergeCells count="19">
    <mergeCell ref="B34:I34"/>
    <mergeCell ref="A8:A10"/>
    <mergeCell ref="B8:B10"/>
    <mergeCell ref="B31:H31"/>
    <mergeCell ref="I9:I10"/>
    <mergeCell ref="B41:I41"/>
    <mergeCell ref="A29:I29"/>
    <mergeCell ref="B32:F32"/>
    <mergeCell ref="B33:F33"/>
    <mergeCell ref="A3:D3"/>
    <mergeCell ref="A4:D4"/>
    <mergeCell ref="A5:D5"/>
    <mergeCell ref="B42:I42"/>
    <mergeCell ref="B35:I35"/>
    <mergeCell ref="B37:I37"/>
    <mergeCell ref="B38:I38"/>
    <mergeCell ref="B39:I39"/>
    <mergeCell ref="B40:I40"/>
    <mergeCell ref="B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8"/>
  <sheetViews>
    <sheetView zoomScale="80" zoomScaleNormal="80" zoomScalePageLayoutView="62" workbookViewId="0" topLeftCell="A1">
      <selection activeCell="A1" sqref="A1:D1"/>
    </sheetView>
  </sheetViews>
  <sheetFormatPr defaultColWidth="9.375" defaultRowHeight="15.75"/>
  <cols>
    <col min="1" max="1" width="70.625" style="49" customWidth="1"/>
    <col min="2" max="2" width="10.625" style="49" customWidth="1"/>
    <col min="3" max="4" width="15.625" style="49" customWidth="1"/>
    <col min="5" max="5" width="70.625" style="49" customWidth="1"/>
    <col min="6" max="6" width="10.625" style="48" customWidth="1"/>
    <col min="7" max="7" width="15.625" style="49" customWidth="1"/>
    <col min="8" max="8" width="17.125" style="42" customWidth="1"/>
    <col min="9" max="9" width="3.50390625" style="42" customWidth="1"/>
    <col min="10" max="16384" width="9.375" style="42" customWidth="1"/>
  </cols>
  <sheetData>
    <row r="1" spans="1:8" s="22" customFormat="1" ht="15.75">
      <c r="A1" s="417" t="s">
        <v>372</v>
      </c>
      <c r="B1" s="417"/>
      <c r="C1" s="417"/>
      <c r="D1" s="417"/>
      <c r="H1" s="23"/>
    </row>
    <row r="2" spans="1:8" s="22" customFormat="1" ht="15.75">
      <c r="A2" s="24" t="s">
        <v>777</v>
      </c>
      <c r="B2" s="20"/>
      <c r="C2" s="20"/>
      <c r="D2" s="20"/>
      <c r="E2" s="25"/>
      <c r="F2" s="26"/>
      <c r="G2" s="27"/>
      <c r="H2" s="27"/>
    </row>
    <row r="3" spans="1:8" s="22" customFormat="1" ht="15.75">
      <c r="A3" s="21"/>
      <c r="B3" s="28"/>
      <c r="C3" s="28"/>
      <c r="D3" s="28"/>
      <c r="E3" s="29"/>
      <c r="F3" s="30"/>
      <c r="G3" s="31"/>
      <c r="H3" s="31"/>
    </row>
    <row r="4" spans="1:8" s="22" customFormat="1" ht="15.75">
      <c r="A4" s="418" t="s">
        <v>373</v>
      </c>
      <c r="B4" s="418"/>
      <c r="C4" s="418"/>
      <c r="D4" s="418"/>
      <c r="H4" s="27"/>
    </row>
    <row r="5" spans="1:8" s="22" customFormat="1" ht="15.75">
      <c r="A5" s="418" t="s">
        <v>374</v>
      </c>
      <c r="B5" s="418"/>
      <c r="C5" s="418"/>
      <c r="D5" s="418"/>
      <c r="H5" s="34"/>
    </row>
    <row r="6" spans="1:8" s="22" customFormat="1" ht="15.75">
      <c r="A6" s="419">
        <f>Title!B10</f>
        <v>44742</v>
      </c>
      <c r="B6" s="419"/>
      <c r="C6" s="419"/>
      <c r="D6" s="419"/>
      <c r="H6" s="35"/>
    </row>
    <row r="7" spans="1:8" s="22" customFormat="1" ht="16.5" thickBot="1">
      <c r="A7" s="36"/>
      <c r="B7" s="36"/>
      <c r="C7" s="37"/>
      <c r="D7" s="38"/>
      <c r="E7" s="38"/>
      <c r="F7" s="36"/>
      <c r="G7" s="27"/>
      <c r="H7" s="192" t="s">
        <v>768</v>
      </c>
    </row>
    <row r="8" spans="1:8" ht="31.5">
      <c r="A8" s="40" t="s">
        <v>376</v>
      </c>
      <c r="B8" s="41" t="s">
        <v>377</v>
      </c>
      <c r="C8" s="179" t="s">
        <v>378</v>
      </c>
      <c r="D8" s="255" t="s">
        <v>379</v>
      </c>
      <c r="E8" s="253" t="s">
        <v>789</v>
      </c>
      <c r="F8" s="41" t="s">
        <v>377</v>
      </c>
      <c r="G8" s="179" t="s">
        <v>378</v>
      </c>
      <c r="H8" s="255" t="s">
        <v>379</v>
      </c>
    </row>
    <row r="9" spans="1:8" ht="16.5" thickBot="1">
      <c r="A9" s="250" t="s">
        <v>3</v>
      </c>
      <c r="B9" s="251" t="s">
        <v>841</v>
      </c>
      <c r="C9" s="251">
        <v>1</v>
      </c>
      <c r="D9" s="252">
        <v>2</v>
      </c>
      <c r="E9" s="254" t="s">
        <v>3</v>
      </c>
      <c r="F9" s="251" t="s">
        <v>841</v>
      </c>
      <c r="G9" s="251">
        <v>1</v>
      </c>
      <c r="H9" s="252">
        <v>2</v>
      </c>
    </row>
    <row r="10" spans="1:8" ht="15.75">
      <c r="A10" s="180" t="s">
        <v>380</v>
      </c>
      <c r="B10" s="312"/>
      <c r="C10" s="240"/>
      <c r="D10" s="241"/>
      <c r="E10" s="249" t="s">
        <v>449</v>
      </c>
      <c r="F10" s="483"/>
      <c r="G10" s="484"/>
      <c r="H10" s="485"/>
    </row>
    <row r="11" spans="1:8" ht="15.75">
      <c r="A11" s="296" t="s">
        <v>381</v>
      </c>
      <c r="B11" s="313"/>
      <c r="C11" s="224"/>
      <c r="D11" s="225"/>
      <c r="E11" s="302" t="s">
        <v>450</v>
      </c>
      <c r="F11" s="486"/>
      <c r="G11" s="487"/>
      <c r="H11" s="488"/>
    </row>
    <row r="12" spans="1:8" ht="15.75">
      <c r="A12" s="43" t="s">
        <v>382</v>
      </c>
      <c r="B12" s="465" t="s">
        <v>4</v>
      </c>
      <c r="C12" s="466">
        <v>60912</v>
      </c>
      <c r="D12" s="467">
        <v>60904</v>
      </c>
      <c r="E12" s="184" t="s">
        <v>451</v>
      </c>
      <c r="F12" s="489" t="s">
        <v>5</v>
      </c>
      <c r="G12" s="466">
        <v>134798</v>
      </c>
      <c r="H12" s="467">
        <v>134798</v>
      </c>
    </row>
    <row r="13" spans="1:8" ht="15.75">
      <c r="A13" s="43" t="s">
        <v>383</v>
      </c>
      <c r="B13" s="465" t="s">
        <v>6</v>
      </c>
      <c r="C13" s="466">
        <v>162722</v>
      </c>
      <c r="D13" s="467">
        <v>166135</v>
      </c>
      <c r="E13" s="184" t="s">
        <v>452</v>
      </c>
      <c r="F13" s="489" t="s">
        <v>7</v>
      </c>
      <c r="G13" s="466">
        <v>134798</v>
      </c>
      <c r="H13" s="467">
        <v>134798</v>
      </c>
    </row>
    <row r="14" spans="1:8" ht="15.75">
      <c r="A14" s="43" t="s">
        <v>384</v>
      </c>
      <c r="B14" s="465" t="s">
        <v>8</v>
      </c>
      <c r="C14" s="466">
        <v>92105</v>
      </c>
      <c r="D14" s="467">
        <v>97182</v>
      </c>
      <c r="E14" s="184" t="s">
        <v>453</v>
      </c>
      <c r="F14" s="489" t="s">
        <v>9</v>
      </c>
      <c r="G14" s="466"/>
      <c r="H14" s="467"/>
    </row>
    <row r="15" spans="1:8" ht="15.75">
      <c r="A15" s="43" t="s">
        <v>385</v>
      </c>
      <c r="B15" s="465" t="s">
        <v>10</v>
      </c>
      <c r="C15" s="466">
        <v>11480</v>
      </c>
      <c r="D15" s="467">
        <v>12241</v>
      </c>
      <c r="E15" s="185" t="s">
        <v>454</v>
      </c>
      <c r="F15" s="489" t="s">
        <v>11</v>
      </c>
      <c r="G15" s="466">
        <v>-52202</v>
      </c>
      <c r="H15" s="467">
        <v>-50284</v>
      </c>
    </row>
    <row r="16" spans="1:8" ht="15.75">
      <c r="A16" s="43" t="s">
        <v>386</v>
      </c>
      <c r="B16" s="465" t="s">
        <v>12</v>
      </c>
      <c r="C16" s="466">
        <v>10286</v>
      </c>
      <c r="D16" s="467">
        <v>10218</v>
      </c>
      <c r="E16" s="185" t="s">
        <v>455</v>
      </c>
      <c r="F16" s="489" t="s">
        <v>13</v>
      </c>
      <c r="G16" s="466"/>
      <c r="H16" s="467"/>
    </row>
    <row r="17" spans="1:8" ht="15.75">
      <c r="A17" s="43" t="s">
        <v>781</v>
      </c>
      <c r="B17" s="465" t="s">
        <v>14</v>
      </c>
      <c r="C17" s="466">
        <v>9681</v>
      </c>
      <c r="D17" s="467">
        <v>10181</v>
      </c>
      <c r="E17" s="185" t="s">
        <v>456</v>
      </c>
      <c r="F17" s="489" t="s">
        <v>15</v>
      </c>
      <c r="G17" s="466"/>
      <c r="H17" s="467"/>
    </row>
    <row r="18" spans="1:8" ht="15.75">
      <c r="A18" s="43" t="s">
        <v>782</v>
      </c>
      <c r="B18" s="465" t="s">
        <v>16</v>
      </c>
      <c r="C18" s="466">
        <v>10635</v>
      </c>
      <c r="D18" s="467">
        <v>4798</v>
      </c>
      <c r="E18" s="303" t="s">
        <v>457</v>
      </c>
      <c r="F18" s="490" t="s">
        <v>17</v>
      </c>
      <c r="G18" s="491">
        <f>G12+G15+G16+G17</f>
        <v>82596</v>
      </c>
      <c r="H18" s="492">
        <f>H12+H15+H16+H17</f>
        <v>84514</v>
      </c>
    </row>
    <row r="19" spans="1:8" ht="15.75">
      <c r="A19" s="43" t="s">
        <v>387</v>
      </c>
      <c r="B19" s="465" t="s">
        <v>18</v>
      </c>
      <c r="C19" s="466"/>
      <c r="D19" s="467">
        <v>273</v>
      </c>
      <c r="E19" s="302" t="s">
        <v>458</v>
      </c>
      <c r="F19" s="493"/>
      <c r="G19" s="494"/>
      <c r="H19" s="495"/>
    </row>
    <row r="20" spans="1:8" ht="15.75">
      <c r="A20" s="297" t="s">
        <v>388</v>
      </c>
      <c r="B20" s="468" t="s">
        <v>806</v>
      </c>
      <c r="C20" s="469">
        <f>SUM(C12:C19)</f>
        <v>357821</v>
      </c>
      <c r="D20" s="470">
        <f>SUM(D12:D19)</f>
        <v>361932</v>
      </c>
      <c r="E20" s="184" t="s">
        <v>459</v>
      </c>
      <c r="F20" s="489" t="s">
        <v>19</v>
      </c>
      <c r="G20" s="466"/>
      <c r="H20" s="467"/>
    </row>
    <row r="21" spans="1:8" ht="15.75">
      <c r="A21" s="296" t="s">
        <v>389</v>
      </c>
      <c r="B21" s="468" t="s">
        <v>807</v>
      </c>
      <c r="C21" s="471">
        <v>9446</v>
      </c>
      <c r="D21" s="472">
        <v>9446</v>
      </c>
      <c r="E21" s="184" t="s">
        <v>460</v>
      </c>
      <c r="F21" s="489" t="s">
        <v>20</v>
      </c>
      <c r="G21" s="466">
        <v>38597</v>
      </c>
      <c r="H21" s="467">
        <v>39114</v>
      </c>
    </row>
    <row r="22" spans="1:13" ht="15.75">
      <c r="A22" s="296" t="s">
        <v>833</v>
      </c>
      <c r="B22" s="468" t="s">
        <v>808</v>
      </c>
      <c r="C22" s="471">
        <v>440</v>
      </c>
      <c r="D22" s="472">
        <v>461</v>
      </c>
      <c r="E22" s="186" t="s">
        <v>461</v>
      </c>
      <c r="F22" s="489" t="s">
        <v>21</v>
      </c>
      <c r="G22" s="473">
        <f>SUM(G23:G25)</f>
        <v>81140</v>
      </c>
      <c r="H22" s="474">
        <f>SUM(H23:H25)</f>
        <v>78713</v>
      </c>
      <c r="M22" s="44"/>
    </row>
    <row r="23" spans="1:8" ht="15.75">
      <c r="A23" s="296" t="s">
        <v>390</v>
      </c>
      <c r="B23" s="465"/>
      <c r="C23" s="473"/>
      <c r="D23" s="474"/>
      <c r="E23" s="185" t="s">
        <v>462</v>
      </c>
      <c r="F23" s="489" t="s">
        <v>22</v>
      </c>
      <c r="G23" s="466">
        <v>68628</v>
      </c>
      <c r="H23" s="467">
        <v>66201</v>
      </c>
    </row>
    <row r="24" spans="1:13" ht="15.75">
      <c r="A24" s="43" t="s">
        <v>391</v>
      </c>
      <c r="B24" s="465" t="s">
        <v>23</v>
      </c>
      <c r="C24" s="466">
        <v>30748</v>
      </c>
      <c r="D24" s="467">
        <v>34016</v>
      </c>
      <c r="E24" s="187" t="s">
        <v>463</v>
      </c>
      <c r="F24" s="489" t="s">
        <v>24</v>
      </c>
      <c r="G24" s="466"/>
      <c r="H24" s="467"/>
      <c r="M24" s="44"/>
    </row>
    <row r="25" spans="1:8" ht="15.75">
      <c r="A25" s="43" t="s">
        <v>392</v>
      </c>
      <c r="B25" s="465" t="s">
        <v>25</v>
      </c>
      <c r="C25" s="466">
        <v>18143</v>
      </c>
      <c r="D25" s="467">
        <v>17558</v>
      </c>
      <c r="E25" s="184" t="s">
        <v>464</v>
      </c>
      <c r="F25" s="489" t="s">
        <v>26</v>
      </c>
      <c r="G25" s="466">
        <v>12512</v>
      </c>
      <c r="H25" s="467">
        <v>12512</v>
      </c>
    </row>
    <row r="26" spans="1:13" ht="15.75">
      <c r="A26" s="325" t="s">
        <v>834</v>
      </c>
      <c r="B26" s="465" t="s">
        <v>27</v>
      </c>
      <c r="C26" s="466"/>
      <c r="D26" s="467"/>
      <c r="E26" s="304" t="s">
        <v>465</v>
      </c>
      <c r="F26" s="493" t="s">
        <v>28</v>
      </c>
      <c r="G26" s="469">
        <f>G20+G21+G22</f>
        <v>119737</v>
      </c>
      <c r="H26" s="470">
        <f>H20+H21+H22</f>
        <v>117827</v>
      </c>
      <c r="M26" s="44"/>
    </row>
    <row r="27" spans="1:8" ht="15.75">
      <c r="A27" s="353" t="s">
        <v>854</v>
      </c>
      <c r="B27" s="465" t="s">
        <v>29</v>
      </c>
      <c r="C27" s="466">
        <v>2055</v>
      </c>
      <c r="D27" s="467">
        <v>2847</v>
      </c>
      <c r="E27" s="184" t="s">
        <v>805</v>
      </c>
      <c r="F27" s="493"/>
      <c r="G27" s="494"/>
      <c r="H27" s="495"/>
    </row>
    <row r="28" spans="1:13" ht="15.75">
      <c r="A28" s="297" t="s">
        <v>393</v>
      </c>
      <c r="B28" s="468" t="s">
        <v>809</v>
      </c>
      <c r="C28" s="469">
        <f>SUM(C24:C27)</f>
        <v>50946</v>
      </c>
      <c r="D28" s="470">
        <f>SUM(D24:D27)</f>
        <v>54421</v>
      </c>
      <c r="E28" s="187" t="s">
        <v>466</v>
      </c>
      <c r="F28" s="489" t="s">
        <v>30</v>
      </c>
      <c r="G28" s="473">
        <f>SUM(G29:G31)</f>
        <v>441249</v>
      </c>
      <c r="H28" s="474">
        <f>SUM(H29:H31)</f>
        <v>355138</v>
      </c>
      <c r="M28" s="44"/>
    </row>
    <row r="29" spans="1:8" ht="15.75">
      <c r="A29" s="43"/>
      <c r="B29" s="314"/>
      <c r="C29" s="299"/>
      <c r="D29" s="318"/>
      <c r="E29" s="184" t="s">
        <v>467</v>
      </c>
      <c r="F29" s="489" t="s">
        <v>31</v>
      </c>
      <c r="G29" s="466">
        <v>441249</v>
      </c>
      <c r="H29" s="467">
        <v>355138</v>
      </c>
    </row>
    <row r="30" spans="1:13" ht="15.75">
      <c r="A30" s="296" t="s">
        <v>394</v>
      </c>
      <c r="B30" s="314"/>
      <c r="C30" s="299"/>
      <c r="D30" s="318"/>
      <c r="E30" s="186" t="s">
        <v>468</v>
      </c>
      <c r="F30" s="489" t="s">
        <v>32</v>
      </c>
      <c r="G30" s="466"/>
      <c r="H30" s="467"/>
      <c r="M30" s="44"/>
    </row>
    <row r="31" spans="1:8" ht="15.75">
      <c r="A31" s="43" t="s">
        <v>395</v>
      </c>
      <c r="B31" s="465" t="s">
        <v>33</v>
      </c>
      <c r="C31" s="466">
        <v>13439</v>
      </c>
      <c r="D31" s="467">
        <v>13420</v>
      </c>
      <c r="E31" s="184" t="s">
        <v>469</v>
      </c>
      <c r="F31" s="489" t="s">
        <v>34</v>
      </c>
      <c r="G31" s="466"/>
      <c r="H31" s="467"/>
    </row>
    <row r="32" spans="1:13" ht="15.75">
      <c r="A32" s="43" t="s">
        <v>396</v>
      </c>
      <c r="B32" s="465" t="s">
        <v>35</v>
      </c>
      <c r="C32" s="466"/>
      <c r="D32" s="467"/>
      <c r="E32" s="187" t="s">
        <v>470</v>
      </c>
      <c r="F32" s="489" t="s">
        <v>36</v>
      </c>
      <c r="G32" s="466">
        <v>43365</v>
      </c>
      <c r="H32" s="467">
        <v>89496</v>
      </c>
      <c r="M32" s="44"/>
    </row>
    <row r="33" spans="1:8" ht="15.75">
      <c r="A33" s="297" t="s">
        <v>397</v>
      </c>
      <c r="B33" s="468" t="s">
        <v>810</v>
      </c>
      <c r="C33" s="469">
        <f>C31+C32</f>
        <v>13439</v>
      </c>
      <c r="D33" s="470">
        <f>D31+D32</f>
        <v>13420</v>
      </c>
      <c r="E33" s="185" t="s">
        <v>471</v>
      </c>
      <c r="F33" s="489" t="s">
        <v>37</v>
      </c>
      <c r="G33" s="466"/>
      <c r="H33" s="467"/>
    </row>
    <row r="34" spans="1:8" ht="15.75">
      <c r="A34" s="296" t="s">
        <v>398</v>
      </c>
      <c r="B34" s="314"/>
      <c r="C34" s="299"/>
      <c r="D34" s="318"/>
      <c r="E34" s="305" t="s">
        <v>472</v>
      </c>
      <c r="F34" s="493" t="s">
        <v>38</v>
      </c>
      <c r="G34" s="469">
        <f>G28+G32+G33</f>
        <v>484614</v>
      </c>
      <c r="H34" s="470">
        <f>H28+H32+H33</f>
        <v>444634</v>
      </c>
    </row>
    <row r="35" spans="1:8" ht="15.75">
      <c r="A35" s="43" t="s">
        <v>783</v>
      </c>
      <c r="B35" s="465" t="s">
        <v>39</v>
      </c>
      <c r="C35" s="473">
        <f>SUM(C36:C39)</f>
        <v>142196</v>
      </c>
      <c r="D35" s="474">
        <f>SUM(D36:D39)</f>
        <v>133098</v>
      </c>
      <c r="E35" s="184"/>
      <c r="F35" s="496"/>
      <c r="G35" s="497"/>
      <c r="H35" s="498"/>
    </row>
    <row r="36" spans="1:8" ht="15.75">
      <c r="A36" s="43" t="s">
        <v>399</v>
      </c>
      <c r="B36" s="465" t="s">
        <v>40</v>
      </c>
      <c r="C36" s="466"/>
      <c r="D36" s="467"/>
      <c r="E36" s="188"/>
      <c r="F36" s="499"/>
      <c r="G36" s="497"/>
      <c r="H36" s="498"/>
    </row>
    <row r="37" spans="1:8" ht="15.75">
      <c r="A37" s="43" t="s">
        <v>400</v>
      </c>
      <c r="B37" s="465" t="s">
        <v>41</v>
      </c>
      <c r="C37" s="466">
        <v>2031</v>
      </c>
      <c r="D37" s="467">
        <v>1983</v>
      </c>
      <c r="E37" s="306" t="s">
        <v>473</v>
      </c>
      <c r="F37" s="496" t="s">
        <v>42</v>
      </c>
      <c r="G37" s="500">
        <f>G26+G18+G34</f>
        <v>686947</v>
      </c>
      <c r="H37" s="501">
        <f>H26+H18+H34</f>
        <v>646975</v>
      </c>
    </row>
    <row r="38" spans="1:13" ht="15.75">
      <c r="A38" s="43" t="s">
        <v>401</v>
      </c>
      <c r="B38" s="465" t="s">
        <v>43</v>
      </c>
      <c r="C38" s="466">
        <v>134958</v>
      </c>
      <c r="D38" s="467">
        <v>125337</v>
      </c>
      <c r="E38" s="184"/>
      <c r="F38" s="496"/>
      <c r="G38" s="497"/>
      <c r="H38" s="498"/>
      <c r="M38" s="44"/>
    </row>
    <row r="39" spans="1:8" ht="16.5" thickBot="1">
      <c r="A39" s="43" t="s">
        <v>402</v>
      </c>
      <c r="B39" s="465" t="s">
        <v>44</v>
      </c>
      <c r="C39" s="466">
        <v>5207</v>
      </c>
      <c r="D39" s="467">
        <v>5778</v>
      </c>
      <c r="E39" s="258"/>
      <c r="F39" s="502"/>
      <c r="G39" s="503"/>
      <c r="H39" s="504"/>
    </row>
    <row r="40" spans="1:13" ht="15.75">
      <c r="A40" s="43" t="s">
        <v>403</v>
      </c>
      <c r="B40" s="465" t="s">
        <v>45</v>
      </c>
      <c r="C40" s="473">
        <f>C41+C42+C44</f>
        <v>0</v>
      </c>
      <c r="D40" s="474">
        <f>D41+D42+D44</f>
        <v>0</v>
      </c>
      <c r="E40" s="256" t="s">
        <v>474</v>
      </c>
      <c r="F40" s="505" t="s">
        <v>46</v>
      </c>
      <c r="G40" s="506">
        <v>12892</v>
      </c>
      <c r="H40" s="507">
        <v>11893</v>
      </c>
      <c r="M40" s="44"/>
    </row>
    <row r="41" spans="1:8" ht="16.5" thickBot="1">
      <c r="A41" s="325" t="s">
        <v>835</v>
      </c>
      <c r="B41" s="465" t="s">
        <v>811</v>
      </c>
      <c r="C41" s="466"/>
      <c r="D41" s="467"/>
      <c r="E41" s="257"/>
      <c r="F41" s="508"/>
      <c r="G41" s="503"/>
      <c r="H41" s="504"/>
    </row>
    <row r="42" spans="1:8" ht="15.75">
      <c r="A42" s="43" t="s">
        <v>852</v>
      </c>
      <c r="B42" s="465" t="s">
        <v>812</v>
      </c>
      <c r="C42" s="466"/>
      <c r="D42" s="467"/>
      <c r="E42" s="256" t="s">
        <v>475</v>
      </c>
      <c r="F42" s="509"/>
      <c r="G42" s="510"/>
      <c r="H42" s="511"/>
    </row>
    <row r="43" spans="1:8" ht="15.75">
      <c r="A43" s="43" t="s">
        <v>666</v>
      </c>
      <c r="B43" s="465" t="s">
        <v>813</v>
      </c>
      <c r="C43" s="466"/>
      <c r="D43" s="467"/>
      <c r="E43" s="302" t="s">
        <v>785</v>
      </c>
      <c r="F43" s="499"/>
      <c r="G43" s="497"/>
      <c r="H43" s="498"/>
    </row>
    <row r="44" spans="1:13" ht="15.75">
      <c r="A44" s="43" t="s">
        <v>836</v>
      </c>
      <c r="B44" s="465" t="s">
        <v>814</v>
      </c>
      <c r="C44" s="466"/>
      <c r="D44" s="467"/>
      <c r="E44" s="185" t="s">
        <v>477</v>
      </c>
      <c r="F44" s="489" t="s">
        <v>47</v>
      </c>
      <c r="G44" s="466">
        <v>10962</v>
      </c>
      <c r="H44" s="467">
        <v>10210</v>
      </c>
      <c r="M44" s="44"/>
    </row>
    <row r="45" spans="1:8" ht="15.75">
      <c r="A45" s="43" t="s">
        <v>407</v>
      </c>
      <c r="B45" s="465" t="s">
        <v>815</v>
      </c>
      <c r="C45" s="466"/>
      <c r="D45" s="467"/>
      <c r="E45" s="190" t="s">
        <v>778</v>
      </c>
      <c r="F45" s="489" t="s">
        <v>48</v>
      </c>
      <c r="G45" s="466">
        <v>41998</v>
      </c>
      <c r="H45" s="467">
        <v>42907</v>
      </c>
    </row>
    <row r="46" spans="1:13" ht="15.75">
      <c r="A46" s="297" t="s">
        <v>408</v>
      </c>
      <c r="B46" s="468" t="s">
        <v>816</v>
      </c>
      <c r="C46" s="469">
        <f>C35+C40+C45</f>
        <v>142196</v>
      </c>
      <c r="D46" s="470">
        <f>D35+D40+D45</f>
        <v>133098</v>
      </c>
      <c r="E46" s="186" t="s">
        <v>478</v>
      </c>
      <c r="F46" s="489" t="s">
        <v>49</v>
      </c>
      <c r="G46" s="466"/>
      <c r="H46" s="467"/>
      <c r="M46" s="44"/>
    </row>
    <row r="47" spans="1:8" ht="15.75">
      <c r="A47" s="296" t="s">
        <v>784</v>
      </c>
      <c r="B47" s="316"/>
      <c r="C47" s="300"/>
      <c r="D47" s="319"/>
      <c r="E47" s="184" t="s">
        <v>427</v>
      </c>
      <c r="F47" s="489" t="s">
        <v>50</v>
      </c>
      <c r="G47" s="466"/>
      <c r="H47" s="467"/>
    </row>
    <row r="48" spans="1:13" ht="15.75">
      <c r="A48" s="43" t="s">
        <v>409</v>
      </c>
      <c r="B48" s="465" t="s">
        <v>51</v>
      </c>
      <c r="C48" s="466">
        <v>50444</v>
      </c>
      <c r="D48" s="467">
        <v>49696</v>
      </c>
      <c r="E48" s="186" t="s">
        <v>479</v>
      </c>
      <c r="F48" s="489" t="s">
        <v>52</v>
      </c>
      <c r="G48" s="466"/>
      <c r="H48" s="467"/>
      <c r="M48" s="44"/>
    </row>
    <row r="49" spans="1:8" ht="15.75">
      <c r="A49" s="43" t="s">
        <v>410</v>
      </c>
      <c r="B49" s="465" t="s">
        <v>53</v>
      </c>
      <c r="C49" s="466">
        <v>6397</v>
      </c>
      <c r="D49" s="467">
        <v>6308</v>
      </c>
      <c r="E49" s="184" t="s">
        <v>480</v>
      </c>
      <c r="F49" s="489" t="s">
        <v>54</v>
      </c>
      <c r="G49" s="466">
        <v>46046</v>
      </c>
      <c r="H49" s="467">
        <v>46211</v>
      </c>
    </row>
    <row r="50" spans="1:8" ht="15.75">
      <c r="A50" s="43" t="s">
        <v>411</v>
      </c>
      <c r="B50" s="465" t="s">
        <v>817</v>
      </c>
      <c r="C50" s="466"/>
      <c r="D50" s="467"/>
      <c r="E50" s="307" t="s">
        <v>786</v>
      </c>
      <c r="F50" s="493" t="s">
        <v>55</v>
      </c>
      <c r="G50" s="473">
        <f>SUM(G44:G49)</f>
        <v>99006</v>
      </c>
      <c r="H50" s="474">
        <f>SUM(H44:H49)</f>
        <v>99328</v>
      </c>
    </row>
    <row r="51" spans="1:8" ht="15.75">
      <c r="A51" s="43" t="s">
        <v>496</v>
      </c>
      <c r="B51" s="465" t="s">
        <v>56</v>
      </c>
      <c r="C51" s="466">
        <v>4185</v>
      </c>
      <c r="D51" s="467">
        <v>3914</v>
      </c>
      <c r="E51" s="184"/>
      <c r="F51" s="489"/>
      <c r="G51" s="473"/>
      <c r="H51" s="474"/>
    </row>
    <row r="52" spans="1:8" ht="15.75">
      <c r="A52" s="297" t="s">
        <v>412</v>
      </c>
      <c r="B52" s="468" t="s">
        <v>818</v>
      </c>
      <c r="C52" s="469">
        <f>SUM(C48:C51)</f>
        <v>61026</v>
      </c>
      <c r="D52" s="470">
        <f>SUM(D48:D51)</f>
        <v>59918</v>
      </c>
      <c r="E52" s="186" t="s">
        <v>482</v>
      </c>
      <c r="F52" s="493" t="s">
        <v>57</v>
      </c>
      <c r="G52" s="466">
        <v>7626</v>
      </c>
      <c r="H52" s="467">
        <v>7635</v>
      </c>
    </row>
    <row r="53" spans="1:8" ht="15.75">
      <c r="A53" s="43" t="s">
        <v>58</v>
      </c>
      <c r="B53" s="468"/>
      <c r="C53" s="473"/>
      <c r="D53" s="474"/>
      <c r="E53" s="184" t="s">
        <v>483</v>
      </c>
      <c r="F53" s="493" t="s">
        <v>59</v>
      </c>
      <c r="G53" s="466"/>
      <c r="H53" s="467"/>
    </row>
    <row r="54" spans="1:8" ht="15.75">
      <c r="A54" s="296" t="s">
        <v>413</v>
      </c>
      <c r="B54" s="468" t="s">
        <v>819</v>
      </c>
      <c r="C54" s="475"/>
      <c r="D54" s="476"/>
      <c r="E54" s="184" t="s">
        <v>484</v>
      </c>
      <c r="F54" s="493" t="s">
        <v>60</v>
      </c>
      <c r="G54" s="466">
        <v>7754</v>
      </c>
      <c r="H54" s="467">
        <v>8472</v>
      </c>
    </row>
    <row r="55" spans="1:8" ht="15.75">
      <c r="A55" s="296" t="s">
        <v>414</v>
      </c>
      <c r="B55" s="468" t="s">
        <v>820</v>
      </c>
      <c r="C55" s="475">
        <v>1291</v>
      </c>
      <c r="D55" s="476">
        <v>1050</v>
      </c>
      <c r="E55" s="184" t="s">
        <v>485</v>
      </c>
      <c r="F55" s="493" t="s">
        <v>61</v>
      </c>
      <c r="G55" s="466">
        <v>6615</v>
      </c>
      <c r="H55" s="467">
        <v>6783</v>
      </c>
    </row>
    <row r="56" spans="1:13" ht="16.5" thickBot="1">
      <c r="A56" s="298" t="s">
        <v>415</v>
      </c>
      <c r="B56" s="477" t="s">
        <v>62</v>
      </c>
      <c r="C56" s="478">
        <f>C20+C21+C22+C28+C33+C46+C52+C54+C55</f>
        <v>636605</v>
      </c>
      <c r="D56" s="479">
        <f>D20+D21+D22+D28+D33+D46+D52+D54+D55</f>
        <v>633746</v>
      </c>
      <c r="E56" s="181" t="s">
        <v>486</v>
      </c>
      <c r="F56" s="496" t="s">
        <v>63</v>
      </c>
      <c r="G56" s="500">
        <f>G50+G52+G53+G54+G55</f>
        <v>121001</v>
      </c>
      <c r="H56" s="501">
        <f>H50+H52+H53+H54+H55</f>
        <v>122218</v>
      </c>
      <c r="M56" s="44"/>
    </row>
    <row r="57" spans="1:8" ht="15.75">
      <c r="A57" s="248" t="s">
        <v>416</v>
      </c>
      <c r="B57" s="317"/>
      <c r="C57" s="301"/>
      <c r="D57" s="320"/>
      <c r="E57" s="239" t="s">
        <v>487</v>
      </c>
      <c r="F57" s="505"/>
      <c r="G57" s="512"/>
      <c r="H57" s="513"/>
    </row>
    <row r="58" spans="1:13" ht="15.75">
      <c r="A58" s="296" t="s">
        <v>417</v>
      </c>
      <c r="B58" s="316"/>
      <c r="C58" s="300"/>
      <c r="D58" s="319"/>
      <c r="E58" s="302" t="s">
        <v>488</v>
      </c>
      <c r="F58" s="489"/>
      <c r="G58" s="473"/>
      <c r="H58" s="474"/>
      <c r="M58" s="44"/>
    </row>
    <row r="59" spans="1:8" ht="15.75">
      <c r="A59" s="43" t="s">
        <v>418</v>
      </c>
      <c r="B59" s="465" t="s">
        <v>64</v>
      </c>
      <c r="C59" s="466">
        <v>35482</v>
      </c>
      <c r="D59" s="467">
        <v>35710</v>
      </c>
      <c r="E59" s="186" t="s">
        <v>798</v>
      </c>
      <c r="F59" s="514" t="s">
        <v>65</v>
      </c>
      <c r="G59" s="466">
        <v>175968</v>
      </c>
      <c r="H59" s="467">
        <v>217392</v>
      </c>
    </row>
    <row r="60" spans="1:13" ht="15.75">
      <c r="A60" s="43" t="s">
        <v>419</v>
      </c>
      <c r="B60" s="465" t="s">
        <v>66</v>
      </c>
      <c r="C60" s="466">
        <v>32240</v>
      </c>
      <c r="D60" s="467">
        <v>23632</v>
      </c>
      <c r="E60" s="184" t="s">
        <v>489</v>
      </c>
      <c r="F60" s="489" t="s">
        <v>67</v>
      </c>
      <c r="G60" s="466">
        <v>9402</v>
      </c>
      <c r="H60" s="467">
        <v>9467</v>
      </c>
      <c r="M60" s="44"/>
    </row>
    <row r="61" spans="1:8" ht="15.75">
      <c r="A61" s="43" t="s">
        <v>420</v>
      </c>
      <c r="B61" s="465" t="s">
        <v>68</v>
      </c>
      <c r="C61" s="466">
        <v>197659</v>
      </c>
      <c r="D61" s="467">
        <v>188186</v>
      </c>
      <c r="E61" s="185" t="s">
        <v>490</v>
      </c>
      <c r="F61" s="489" t="s">
        <v>69</v>
      </c>
      <c r="G61" s="473">
        <f>SUM(G62:G68)</f>
        <v>184937</v>
      </c>
      <c r="H61" s="474">
        <f>SUM(H62:H68)</f>
        <v>172107</v>
      </c>
    </row>
    <row r="62" spans="1:13" ht="15.75">
      <c r="A62" s="43" t="s">
        <v>421</v>
      </c>
      <c r="B62" s="465" t="s">
        <v>70</v>
      </c>
      <c r="C62" s="466">
        <v>4148</v>
      </c>
      <c r="D62" s="467">
        <v>8421</v>
      </c>
      <c r="E62" s="185" t="s">
        <v>491</v>
      </c>
      <c r="F62" s="489" t="s">
        <v>71</v>
      </c>
      <c r="G62" s="466">
        <v>3816</v>
      </c>
      <c r="H62" s="467">
        <v>3700</v>
      </c>
      <c r="M62" s="44"/>
    </row>
    <row r="63" spans="1:8" ht="15.75">
      <c r="A63" s="43" t="s">
        <v>837</v>
      </c>
      <c r="B63" s="465" t="s">
        <v>72</v>
      </c>
      <c r="C63" s="466"/>
      <c r="D63" s="467"/>
      <c r="E63" s="184" t="s">
        <v>492</v>
      </c>
      <c r="F63" s="489" t="s">
        <v>73</v>
      </c>
      <c r="G63" s="466"/>
      <c r="H63" s="467"/>
    </row>
    <row r="64" spans="1:13" ht="15.75">
      <c r="A64" s="43" t="s">
        <v>422</v>
      </c>
      <c r="B64" s="465" t="s">
        <v>74</v>
      </c>
      <c r="C64" s="466"/>
      <c r="D64" s="467"/>
      <c r="E64" s="184" t="s">
        <v>493</v>
      </c>
      <c r="F64" s="489" t="s">
        <v>75</v>
      </c>
      <c r="G64" s="466">
        <v>155474</v>
      </c>
      <c r="H64" s="467">
        <v>142681</v>
      </c>
      <c r="M64" s="44"/>
    </row>
    <row r="65" spans="1:8" ht="15.75">
      <c r="A65" s="297" t="s">
        <v>423</v>
      </c>
      <c r="B65" s="468" t="s">
        <v>821</v>
      </c>
      <c r="C65" s="469">
        <f>SUM(C59:C64)</f>
        <v>269529</v>
      </c>
      <c r="D65" s="470">
        <f>SUM(D59:D64)</f>
        <v>255949</v>
      </c>
      <c r="E65" s="184" t="s">
        <v>494</v>
      </c>
      <c r="F65" s="489" t="s">
        <v>76</v>
      </c>
      <c r="G65" s="466">
        <v>542</v>
      </c>
      <c r="H65" s="467">
        <v>799</v>
      </c>
    </row>
    <row r="66" spans="1:8" ht="15.75">
      <c r="A66" s="43"/>
      <c r="B66" s="315"/>
      <c r="C66" s="299"/>
      <c r="D66" s="318"/>
      <c r="E66" s="184" t="s">
        <v>787</v>
      </c>
      <c r="F66" s="489" t="s">
        <v>77</v>
      </c>
      <c r="G66" s="466">
        <v>15966</v>
      </c>
      <c r="H66" s="467">
        <v>14682</v>
      </c>
    </row>
    <row r="67" spans="1:8" ht="15.75">
      <c r="A67" s="296" t="s">
        <v>853</v>
      </c>
      <c r="B67" s="316"/>
      <c r="C67" s="300"/>
      <c r="D67" s="319"/>
      <c r="E67" s="184" t="s">
        <v>788</v>
      </c>
      <c r="F67" s="489" t="s">
        <v>78</v>
      </c>
      <c r="G67" s="466">
        <v>3611</v>
      </c>
      <c r="H67" s="467">
        <v>3206</v>
      </c>
    </row>
    <row r="68" spans="1:8" ht="15.75">
      <c r="A68" s="43" t="s">
        <v>424</v>
      </c>
      <c r="B68" s="465" t="s">
        <v>79</v>
      </c>
      <c r="C68" s="466">
        <v>15998</v>
      </c>
      <c r="D68" s="467">
        <v>14479</v>
      </c>
      <c r="E68" s="184" t="s">
        <v>495</v>
      </c>
      <c r="F68" s="489" t="s">
        <v>80</v>
      </c>
      <c r="G68" s="466">
        <v>5528</v>
      </c>
      <c r="H68" s="467">
        <v>7039</v>
      </c>
    </row>
    <row r="69" spans="1:8" ht="15.75">
      <c r="A69" s="43" t="s">
        <v>425</v>
      </c>
      <c r="B69" s="465" t="s">
        <v>81</v>
      </c>
      <c r="C69" s="466">
        <v>227490</v>
      </c>
      <c r="D69" s="467">
        <v>204878</v>
      </c>
      <c r="E69" s="186" t="s">
        <v>496</v>
      </c>
      <c r="F69" s="489" t="s">
        <v>82</v>
      </c>
      <c r="G69" s="466">
        <v>24081</v>
      </c>
      <c r="H69" s="467">
        <v>24113</v>
      </c>
    </row>
    <row r="70" spans="1:8" ht="15.75">
      <c r="A70" s="43" t="s">
        <v>426</v>
      </c>
      <c r="B70" s="465" t="s">
        <v>822</v>
      </c>
      <c r="C70" s="466">
        <v>16619</v>
      </c>
      <c r="D70" s="467">
        <v>22954</v>
      </c>
      <c r="E70" s="184" t="s">
        <v>497</v>
      </c>
      <c r="F70" s="489" t="s">
        <v>83</v>
      </c>
      <c r="G70" s="466"/>
      <c r="H70" s="467"/>
    </row>
    <row r="71" spans="1:8" ht="15.75">
      <c r="A71" s="43" t="s">
        <v>427</v>
      </c>
      <c r="B71" s="465" t="s">
        <v>84</v>
      </c>
      <c r="C71" s="466">
        <v>1816</v>
      </c>
      <c r="D71" s="467">
        <v>1804</v>
      </c>
      <c r="E71" s="304" t="s">
        <v>498</v>
      </c>
      <c r="F71" s="493" t="s">
        <v>85</v>
      </c>
      <c r="G71" s="469">
        <f>G59+G60+G61+G69+G70</f>
        <v>394388</v>
      </c>
      <c r="H71" s="470">
        <f>H59+H60+H61+H69+H70</f>
        <v>423079</v>
      </c>
    </row>
    <row r="72" spans="1:8" ht="15.75">
      <c r="A72" s="43" t="s">
        <v>428</v>
      </c>
      <c r="B72" s="465" t="s">
        <v>86</v>
      </c>
      <c r="C72" s="466">
        <v>13712</v>
      </c>
      <c r="D72" s="467">
        <v>13970</v>
      </c>
      <c r="E72" s="185"/>
      <c r="F72" s="489"/>
      <c r="G72" s="473"/>
      <c r="H72" s="474"/>
    </row>
    <row r="73" spans="1:8" ht="15.75">
      <c r="A73" s="43" t="s">
        <v>429</v>
      </c>
      <c r="B73" s="465" t="s">
        <v>87</v>
      </c>
      <c r="C73" s="466">
        <v>12147</v>
      </c>
      <c r="D73" s="467">
        <v>15845</v>
      </c>
      <c r="E73" s="302" t="s">
        <v>499</v>
      </c>
      <c r="F73" s="493" t="s">
        <v>88</v>
      </c>
      <c r="G73" s="475"/>
      <c r="H73" s="476"/>
    </row>
    <row r="74" spans="1:8" ht="15.75">
      <c r="A74" s="43" t="s">
        <v>430</v>
      </c>
      <c r="B74" s="465" t="s">
        <v>823</v>
      </c>
      <c r="C74" s="466"/>
      <c r="D74" s="467"/>
      <c r="E74" s="184"/>
      <c r="F74" s="515"/>
      <c r="G74" s="473"/>
      <c r="H74" s="516"/>
    </row>
    <row r="75" spans="1:8" ht="15.75">
      <c r="A75" s="43" t="s">
        <v>431</v>
      </c>
      <c r="B75" s="465" t="s">
        <v>89</v>
      </c>
      <c r="C75" s="466">
        <v>829</v>
      </c>
      <c r="D75" s="467">
        <v>1628</v>
      </c>
      <c r="E75" s="308" t="s">
        <v>483</v>
      </c>
      <c r="F75" s="493" t="s">
        <v>90</v>
      </c>
      <c r="G75" s="475"/>
      <c r="H75" s="476"/>
    </row>
    <row r="76" spans="1:8" ht="15.75">
      <c r="A76" s="297" t="s">
        <v>432</v>
      </c>
      <c r="B76" s="468" t="s">
        <v>824</v>
      </c>
      <c r="C76" s="469">
        <f>SUM(C68:C75)</f>
        <v>288611</v>
      </c>
      <c r="D76" s="470">
        <f>SUM(D68:D75)</f>
        <v>275558</v>
      </c>
      <c r="E76" s="365"/>
      <c r="F76" s="515"/>
      <c r="G76" s="473"/>
      <c r="H76" s="516"/>
    </row>
    <row r="77" spans="1:8" ht="15.75">
      <c r="A77" s="43"/>
      <c r="B77" s="314"/>
      <c r="C77" s="299"/>
      <c r="D77" s="318"/>
      <c r="E77" s="302" t="s">
        <v>500</v>
      </c>
      <c r="F77" s="493" t="s">
        <v>91</v>
      </c>
      <c r="G77" s="475">
        <v>661</v>
      </c>
      <c r="H77" s="476">
        <v>813</v>
      </c>
    </row>
    <row r="78" spans="1:13" ht="15.75">
      <c r="A78" s="296" t="s">
        <v>433</v>
      </c>
      <c r="B78" s="316"/>
      <c r="C78" s="300"/>
      <c r="D78" s="319"/>
      <c r="E78" s="365"/>
      <c r="F78" s="499"/>
      <c r="G78" s="497"/>
      <c r="H78" s="498"/>
      <c r="M78" s="44"/>
    </row>
    <row r="79" spans="1:8" ht="15.75">
      <c r="A79" s="43" t="s">
        <v>434</v>
      </c>
      <c r="B79" s="465" t="s">
        <v>92</v>
      </c>
      <c r="C79" s="473">
        <f>SUM(C80:C82)</f>
        <v>0</v>
      </c>
      <c r="D79" s="474">
        <f>SUM(D80:D82)</f>
        <v>0</v>
      </c>
      <c r="E79" s="309" t="s">
        <v>501</v>
      </c>
      <c r="F79" s="496" t="s">
        <v>93</v>
      </c>
      <c r="G79" s="500">
        <f>G71+G73+G75+G77</f>
        <v>395049</v>
      </c>
      <c r="H79" s="501">
        <f>H71+H73+H75+H77</f>
        <v>423892</v>
      </c>
    </row>
    <row r="80" spans="1:8" ht="15.75">
      <c r="A80" s="43" t="s">
        <v>405</v>
      </c>
      <c r="B80" s="465" t="s">
        <v>825</v>
      </c>
      <c r="C80" s="466"/>
      <c r="D80" s="467"/>
      <c r="E80" s="242"/>
      <c r="F80" s="515"/>
      <c r="G80" s="473"/>
      <c r="H80" s="516"/>
    </row>
    <row r="81" spans="1:8" ht="15.75">
      <c r="A81" s="43" t="s">
        <v>435</v>
      </c>
      <c r="B81" s="465" t="s">
        <v>826</v>
      </c>
      <c r="C81" s="466"/>
      <c r="D81" s="467"/>
      <c r="E81" s="243"/>
      <c r="F81" s="517"/>
      <c r="G81" s="518"/>
      <c r="H81" s="519"/>
    </row>
    <row r="82" spans="1:8" ht="15.75">
      <c r="A82" s="43" t="s">
        <v>406</v>
      </c>
      <c r="B82" s="465" t="s">
        <v>827</v>
      </c>
      <c r="C82" s="466"/>
      <c r="D82" s="467"/>
      <c r="E82" s="244"/>
      <c r="F82" s="520"/>
      <c r="G82" s="518"/>
      <c r="H82" s="519"/>
    </row>
    <row r="83" spans="1:8" ht="15.75">
      <c r="A83" s="43" t="s">
        <v>436</v>
      </c>
      <c r="B83" s="465" t="s">
        <v>828</v>
      </c>
      <c r="C83" s="466"/>
      <c r="D83" s="467"/>
      <c r="E83" s="245"/>
      <c r="F83" s="520"/>
      <c r="G83" s="518"/>
      <c r="H83" s="519"/>
    </row>
    <row r="84" spans="1:8" ht="15.75">
      <c r="A84" s="43" t="s">
        <v>437</v>
      </c>
      <c r="B84" s="465" t="s">
        <v>94</v>
      </c>
      <c r="C84" s="466"/>
      <c r="D84" s="467"/>
      <c r="E84" s="244"/>
      <c r="F84" s="520"/>
      <c r="G84" s="518"/>
      <c r="H84" s="519"/>
    </row>
    <row r="85" spans="1:8" ht="15.75">
      <c r="A85" s="297" t="s">
        <v>438</v>
      </c>
      <c r="B85" s="468" t="s">
        <v>829</v>
      </c>
      <c r="C85" s="469">
        <f>C84+C83+C79</f>
        <v>0</v>
      </c>
      <c r="D85" s="470">
        <f>D84+D83+D79</f>
        <v>0</v>
      </c>
      <c r="E85" s="245"/>
      <c r="F85" s="520"/>
      <c r="G85" s="518"/>
      <c r="H85" s="519"/>
    </row>
    <row r="86" spans="1:13" ht="15.75">
      <c r="A86" s="43"/>
      <c r="B86" s="315"/>
      <c r="C86" s="299"/>
      <c r="D86" s="318"/>
      <c r="E86" s="191"/>
      <c r="F86" s="520"/>
      <c r="G86" s="518"/>
      <c r="H86" s="519"/>
      <c r="M86" s="44"/>
    </row>
    <row r="87" spans="1:8" ht="15.75">
      <c r="A87" s="296" t="s">
        <v>439</v>
      </c>
      <c r="B87" s="314"/>
      <c r="C87" s="299"/>
      <c r="D87" s="318"/>
      <c r="E87" s="189"/>
      <c r="F87" s="520"/>
      <c r="G87" s="518"/>
      <c r="H87" s="519"/>
    </row>
    <row r="88" spans="1:13" ht="15.75">
      <c r="A88" s="43" t="s">
        <v>440</v>
      </c>
      <c r="B88" s="465" t="s">
        <v>95</v>
      </c>
      <c r="C88" s="466">
        <v>2792</v>
      </c>
      <c r="D88" s="467">
        <v>2149</v>
      </c>
      <c r="E88" s="191"/>
      <c r="F88" s="520"/>
      <c r="G88" s="518"/>
      <c r="H88" s="519"/>
      <c r="M88" s="44"/>
    </row>
    <row r="89" spans="1:8" ht="15.75">
      <c r="A89" s="43" t="s">
        <v>441</v>
      </c>
      <c r="B89" s="465" t="s">
        <v>96</v>
      </c>
      <c r="C89" s="466">
        <v>16220</v>
      </c>
      <c r="D89" s="467">
        <v>35568</v>
      </c>
      <c r="E89" s="189"/>
      <c r="F89" s="520"/>
      <c r="G89" s="518"/>
      <c r="H89" s="519"/>
    </row>
    <row r="90" spans="1:13" ht="15.75">
      <c r="A90" s="43" t="s">
        <v>442</v>
      </c>
      <c r="B90" s="465" t="s">
        <v>97</v>
      </c>
      <c r="C90" s="466">
        <v>4</v>
      </c>
      <c r="D90" s="467">
        <v>5</v>
      </c>
      <c r="E90" s="189"/>
      <c r="F90" s="520"/>
      <c r="G90" s="518"/>
      <c r="H90" s="519"/>
      <c r="M90" s="44"/>
    </row>
    <row r="91" spans="1:8" ht="15.75">
      <c r="A91" s="43" t="s">
        <v>443</v>
      </c>
      <c r="B91" s="465" t="s">
        <v>98</v>
      </c>
      <c r="C91" s="466"/>
      <c r="D91" s="467"/>
      <c r="E91" s="189"/>
      <c r="F91" s="520"/>
      <c r="G91" s="518"/>
      <c r="H91" s="519"/>
    </row>
    <row r="92" spans="1:13" ht="15.75">
      <c r="A92" s="297" t="s">
        <v>444</v>
      </c>
      <c r="B92" s="468" t="s">
        <v>830</v>
      </c>
      <c r="C92" s="469">
        <f>SUM(C88:C91)</f>
        <v>19016</v>
      </c>
      <c r="D92" s="470">
        <f>SUM(D88:D91)</f>
        <v>37722</v>
      </c>
      <c r="E92" s="189"/>
      <c r="F92" s="520"/>
      <c r="G92" s="518"/>
      <c r="H92" s="519"/>
      <c r="M92" s="44"/>
    </row>
    <row r="93" spans="1:8" ht="15.75">
      <c r="A93" s="43" t="s">
        <v>445</v>
      </c>
      <c r="B93" s="468" t="s">
        <v>831</v>
      </c>
      <c r="C93" s="475">
        <v>2128</v>
      </c>
      <c r="D93" s="476">
        <v>2003</v>
      </c>
      <c r="E93" s="189"/>
      <c r="F93" s="520"/>
      <c r="G93" s="518"/>
      <c r="H93" s="519"/>
    </row>
    <row r="94" spans="1:13" ht="16.5" thickBot="1">
      <c r="A94" s="296" t="s">
        <v>446</v>
      </c>
      <c r="B94" s="477" t="s">
        <v>99</v>
      </c>
      <c r="C94" s="478">
        <f>C65+C76+C85+C92+C93</f>
        <v>579284</v>
      </c>
      <c r="D94" s="479">
        <f>D65+D76+D85+D92+D93</f>
        <v>571232</v>
      </c>
      <c r="E94" s="246"/>
      <c r="F94" s="521"/>
      <c r="G94" s="522"/>
      <c r="H94" s="523"/>
      <c r="M94" s="44"/>
    </row>
    <row r="95" spans="1:8" ht="16.5" thickBot="1">
      <c r="A95" s="181" t="s">
        <v>447</v>
      </c>
      <c r="B95" s="480" t="s">
        <v>100</v>
      </c>
      <c r="C95" s="481">
        <f>C94+C56</f>
        <v>1215889</v>
      </c>
      <c r="D95" s="482">
        <f>D94+D56</f>
        <v>1204978</v>
      </c>
      <c r="E95" s="247" t="s">
        <v>502</v>
      </c>
      <c r="F95" s="524" t="s">
        <v>101</v>
      </c>
      <c r="G95" s="481">
        <f>G37+G40+G56+G79</f>
        <v>1215889</v>
      </c>
      <c r="H95" s="482">
        <f>H37+H40+H56+H79</f>
        <v>1204978</v>
      </c>
    </row>
    <row r="96" spans="1:13" ht="15.75">
      <c r="A96" s="45"/>
      <c r="B96" s="46"/>
      <c r="C96" s="45"/>
      <c r="D96" s="45"/>
      <c r="E96" s="47"/>
      <c r="M96" s="44"/>
    </row>
    <row r="97" spans="1:13" ht="15.75">
      <c r="A97" s="50"/>
      <c r="B97" s="46"/>
      <c r="C97" s="45"/>
      <c r="D97" s="45"/>
      <c r="E97" s="47"/>
      <c r="F97" s="355"/>
      <c r="G97" s="355"/>
      <c r="H97" s="355"/>
      <c r="M97" s="44"/>
    </row>
    <row r="98" spans="1:13" ht="15.75">
      <c r="A98" s="331" t="s">
        <v>844</v>
      </c>
      <c r="B98" s="355">
        <f>Title!B11</f>
        <v>44799</v>
      </c>
      <c r="C98" s="355"/>
      <c r="D98" s="355"/>
      <c r="E98" s="355"/>
      <c r="M98" s="44"/>
    </row>
    <row r="99" ht="15.75">
      <c r="A99" s="332"/>
    </row>
    <row r="100" spans="1:5" ht="15.75">
      <c r="A100" s="331" t="s">
        <v>842</v>
      </c>
      <c r="B100" s="183" t="s">
        <v>776</v>
      </c>
      <c r="C100" s="42"/>
      <c r="D100" s="42"/>
      <c r="E100" s="56"/>
    </row>
    <row r="101" spans="1:2" ht="15.75">
      <c r="A101" s="331"/>
      <c r="B101" s="183"/>
    </row>
    <row r="102" spans="1:13" ht="15.75">
      <c r="A102" s="331" t="s">
        <v>843</v>
      </c>
      <c r="B102" s="183" t="s">
        <v>838</v>
      </c>
      <c r="C102" s="42"/>
      <c r="D102" s="42"/>
      <c r="E102" s="56"/>
      <c r="M102" s="44"/>
    </row>
    <row r="103" spans="1:2" ht="15.75">
      <c r="A103" s="182"/>
      <c r="B103" s="183"/>
    </row>
    <row r="104" spans="1:13" ht="15.75">
      <c r="A104" s="182"/>
      <c r="B104" s="182"/>
      <c r="C104" s="42"/>
      <c r="D104" s="42"/>
      <c r="E104" s="56"/>
      <c r="M104" s="44"/>
    </row>
    <row r="106" spans="1:5" ht="15.75">
      <c r="A106" s="42"/>
      <c r="B106" s="42"/>
      <c r="C106" s="42"/>
      <c r="D106" s="42"/>
      <c r="E106" s="56"/>
    </row>
    <row r="108" spans="1:13" ht="15.75">
      <c r="A108" s="42"/>
      <c r="B108" s="42"/>
      <c r="C108" s="42"/>
      <c r="D108" s="42"/>
      <c r="E108" s="56"/>
      <c r="M108" s="44"/>
    </row>
    <row r="110" spans="1:13" ht="15.75">
      <c r="A110" s="42"/>
      <c r="B110" s="42"/>
      <c r="C110" s="42"/>
      <c r="D110" s="42"/>
      <c r="E110" s="56"/>
      <c r="M110" s="44"/>
    </row>
    <row r="112" spans="1:13" ht="15.75">
      <c r="A112" s="42"/>
      <c r="B112" s="42"/>
      <c r="C112" s="42"/>
      <c r="D112" s="42"/>
      <c r="M112" s="44"/>
    </row>
    <row r="114" spans="1:13" ht="15.75">
      <c r="A114" s="42"/>
      <c r="B114" s="42"/>
      <c r="C114" s="42"/>
      <c r="D114" s="42"/>
      <c r="M114" s="44"/>
    </row>
    <row r="116" spans="1:13" ht="15.75">
      <c r="A116" s="42"/>
      <c r="B116" s="42"/>
      <c r="C116" s="42"/>
      <c r="D116" s="42"/>
      <c r="M116" s="44"/>
    </row>
    <row r="118" spans="1:13" ht="15.75">
      <c r="A118" s="42"/>
      <c r="B118" s="42"/>
      <c r="C118" s="42"/>
      <c r="D118" s="42"/>
      <c r="E118" s="56"/>
      <c r="M118" s="44"/>
    </row>
    <row r="120" spans="1:13" ht="15.75">
      <c r="A120" s="42"/>
      <c r="B120" s="42"/>
      <c r="C120" s="42"/>
      <c r="D120" s="42"/>
      <c r="E120" s="56"/>
      <c r="M120" s="44"/>
    </row>
    <row r="122" spans="1:13" ht="15.75">
      <c r="A122" s="42"/>
      <c r="B122" s="42"/>
      <c r="C122" s="42"/>
      <c r="D122" s="42"/>
      <c r="E122" s="56"/>
      <c r="M122" s="44"/>
    </row>
    <row r="124" spans="1:13" ht="15.75">
      <c r="A124" s="42"/>
      <c r="B124" s="42"/>
      <c r="C124" s="42"/>
      <c r="D124" s="42"/>
      <c r="E124" s="56"/>
      <c r="M124" s="44"/>
    </row>
    <row r="126" spans="1:5" ht="15.75">
      <c r="A126" s="42"/>
      <c r="B126" s="42"/>
      <c r="C126" s="42"/>
      <c r="D126" s="42"/>
      <c r="E126" s="56"/>
    </row>
    <row r="128" spans="1:5" ht="15.75">
      <c r="A128" s="42"/>
      <c r="B128" s="42"/>
      <c r="C128" s="42"/>
      <c r="D128" s="42"/>
      <c r="E128" s="56"/>
    </row>
    <row r="130" spans="1:5" ht="15.75">
      <c r="A130" s="42"/>
      <c r="B130" s="42"/>
      <c r="C130" s="42"/>
      <c r="D130" s="42"/>
      <c r="E130" s="56"/>
    </row>
    <row r="132" spans="1:13" ht="15.75">
      <c r="A132" s="42"/>
      <c r="B132" s="42"/>
      <c r="C132" s="42"/>
      <c r="D132" s="42"/>
      <c r="E132" s="56"/>
      <c r="M132" s="44"/>
    </row>
    <row r="134" spans="1:13" ht="15.75">
      <c r="A134" s="42"/>
      <c r="B134" s="42"/>
      <c r="C134" s="42"/>
      <c r="D134" s="42"/>
      <c r="M134" s="44"/>
    </row>
    <row r="136" spans="1:13" ht="15.75">
      <c r="A136" s="42"/>
      <c r="B136" s="42"/>
      <c r="C136" s="42"/>
      <c r="D136" s="42"/>
      <c r="M136" s="44"/>
    </row>
    <row r="142" spans="1:5" ht="15.75">
      <c r="A142" s="42"/>
      <c r="B142" s="42"/>
      <c r="C142" s="42"/>
      <c r="D142" s="42"/>
      <c r="E142" s="56"/>
    </row>
    <row r="144" spans="1:18" s="48" customFormat="1" ht="15.75">
      <c r="A144" s="49"/>
      <c r="B144" s="49"/>
      <c r="C144" s="49"/>
      <c r="D144" s="49"/>
      <c r="E144" s="56"/>
      <c r="G144" s="49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</row>
    <row r="146" spans="1:18" s="48" customFormat="1" ht="15.75">
      <c r="A146" s="49"/>
      <c r="B146" s="49"/>
      <c r="C146" s="49"/>
      <c r="D146" s="49"/>
      <c r="E146" s="56"/>
      <c r="G146" s="49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</row>
    <row r="148" spans="1:18" s="48" customFormat="1" ht="15.75">
      <c r="A148" s="49"/>
      <c r="B148" s="49"/>
      <c r="C148" s="49"/>
      <c r="D148" s="49"/>
      <c r="E148" s="56"/>
      <c r="G148" s="49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</row>
    <row r="150" spans="1:18" s="48" customFormat="1" ht="15.75">
      <c r="A150" s="49"/>
      <c r="B150" s="49"/>
      <c r="C150" s="49"/>
      <c r="D150" s="49"/>
      <c r="E150" s="56"/>
      <c r="G150" s="49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</row>
    <row r="158" spans="1:18" s="48" customFormat="1" ht="15.75">
      <c r="A158" s="49"/>
      <c r="B158" s="49"/>
      <c r="C158" s="49"/>
      <c r="D158" s="49"/>
      <c r="E158" s="56"/>
      <c r="G158" s="49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</row>
    <row r="160" spans="1:18" s="48" customFormat="1" ht="15.75">
      <c r="A160" s="49"/>
      <c r="B160" s="49"/>
      <c r="C160" s="49"/>
      <c r="D160" s="49"/>
      <c r="E160" s="56"/>
      <c r="G160" s="49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</row>
    <row r="162" spans="1:18" s="48" customFormat="1" ht="15.75">
      <c r="A162" s="49"/>
      <c r="B162" s="49"/>
      <c r="C162" s="49"/>
      <c r="D162" s="49"/>
      <c r="E162" s="56"/>
      <c r="G162" s="49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</row>
    <row r="164" spans="1:18" s="48" customFormat="1" ht="15.75">
      <c r="A164" s="49"/>
      <c r="B164" s="49"/>
      <c r="C164" s="49"/>
      <c r="D164" s="49"/>
      <c r="E164" s="56"/>
      <c r="G164" s="49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</row>
    <row r="168" spans="1:18" s="48" customFormat="1" ht="15.75">
      <c r="A168" s="49"/>
      <c r="B168" s="49"/>
      <c r="C168" s="49"/>
      <c r="D168" s="49"/>
      <c r="E168" s="56"/>
      <c r="G168" s="49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</sheetData>
  <sheetProtection/>
  <mergeCells count="4">
    <mergeCell ref="A1:D1"/>
    <mergeCell ref="A4:D4"/>
    <mergeCell ref="A5:D5"/>
    <mergeCell ref="A6:D6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D27 C21:D22 C31:D31 C36:D39 C41:D45 C54:D55 C48:D51 C12:D19 G62:H70 G59:H60 G77:H77 G75:H75 G73:H73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1496062992125984" header="0.15748031496062992" footer="0.15748031496062992"/>
  <pageSetup fitToHeight="2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4"/>
  <sheetViews>
    <sheetView zoomScale="70" zoomScaleNormal="70" zoomScalePageLayoutView="0" workbookViewId="0" topLeftCell="A1">
      <selection activeCell="A1" sqref="A1:D2"/>
    </sheetView>
  </sheetViews>
  <sheetFormatPr defaultColWidth="9.375" defaultRowHeight="15.75"/>
  <cols>
    <col min="1" max="1" width="50.625" style="76" customWidth="1"/>
    <col min="2" max="2" width="11.50390625" style="76" customWidth="1"/>
    <col min="3" max="4" width="15.625" style="59" customWidth="1"/>
    <col min="5" max="5" width="50.625" style="76" customWidth="1"/>
    <col min="6" max="6" width="10.625" style="76" customWidth="1"/>
    <col min="7" max="7" width="15.625" style="59" customWidth="1"/>
    <col min="8" max="8" width="16.875" style="59" customWidth="1"/>
    <col min="9" max="16384" width="9.375" style="59" customWidth="1"/>
  </cols>
  <sheetData>
    <row r="1" spans="1:8" ht="15.75">
      <c r="A1" s="417" t="s">
        <v>561</v>
      </c>
      <c r="B1" s="417"/>
      <c r="C1" s="417"/>
      <c r="D1" s="417"/>
      <c r="E1" s="57"/>
      <c r="F1" s="58"/>
      <c r="G1" s="22"/>
      <c r="H1" s="22"/>
    </row>
    <row r="2" spans="1:8" ht="15.75">
      <c r="A2" s="24" t="s">
        <v>777</v>
      </c>
      <c r="B2" s="20"/>
      <c r="C2" s="20"/>
      <c r="D2" s="20"/>
      <c r="E2" s="57"/>
      <c r="F2" s="58"/>
      <c r="G2" s="22"/>
      <c r="H2" s="22"/>
    </row>
    <row r="3" spans="1:8" ht="15.75">
      <c r="A3" s="21"/>
      <c r="B3" s="28"/>
      <c r="C3" s="28"/>
      <c r="D3" s="28"/>
      <c r="E3" s="57"/>
      <c r="F3" s="25"/>
      <c r="G3" s="60"/>
      <c r="H3" s="60"/>
    </row>
    <row r="4" spans="1:8" ht="15.75">
      <c r="A4" s="32" t="s">
        <v>373</v>
      </c>
      <c r="B4" s="28"/>
      <c r="C4" s="28"/>
      <c r="D4" s="28"/>
      <c r="E4" s="57"/>
      <c r="F4" s="61"/>
      <c r="G4" s="62"/>
      <c r="H4" s="63"/>
    </row>
    <row r="5" spans="1:8" ht="15.75">
      <c r="A5" s="32" t="s">
        <v>374</v>
      </c>
      <c r="B5" s="64"/>
      <c r="C5" s="64"/>
      <c r="D5" s="64"/>
      <c r="E5" s="60"/>
      <c r="F5" s="65"/>
      <c r="G5" s="54"/>
      <c r="H5" s="22"/>
    </row>
    <row r="6" spans="1:8" ht="15.75">
      <c r="A6" s="419">
        <f>Title!B10</f>
        <v>44742</v>
      </c>
      <c r="B6" s="419"/>
      <c r="C6" s="419"/>
      <c r="D6" s="419"/>
      <c r="E6" s="60"/>
      <c r="F6" s="65"/>
      <c r="G6" s="66"/>
      <c r="H6" s="22"/>
    </row>
    <row r="7" spans="1:8" ht="16.5" thickBot="1">
      <c r="A7" s="67"/>
      <c r="B7" s="22"/>
      <c r="C7" s="68"/>
      <c r="D7" s="68"/>
      <c r="E7" s="69"/>
      <c r="F7" s="69"/>
      <c r="G7" s="22"/>
      <c r="H7" s="192" t="s">
        <v>768</v>
      </c>
    </row>
    <row r="8" spans="1:8" ht="15.75">
      <c r="A8" s="231" t="s">
        <v>503</v>
      </c>
      <c r="B8" s="229" t="s">
        <v>377</v>
      </c>
      <c r="C8" s="179" t="s">
        <v>378</v>
      </c>
      <c r="D8" s="233" t="s">
        <v>379</v>
      </c>
      <c r="E8" s="231" t="s">
        <v>504</v>
      </c>
      <c r="F8" s="229" t="s">
        <v>377</v>
      </c>
      <c r="G8" s="179" t="s">
        <v>378</v>
      </c>
      <c r="H8" s="255" t="s">
        <v>379</v>
      </c>
    </row>
    <row r="9" spans="1:8" ht="16.5" thickBot="1">
      <c r="A9" s="232" t="s">
        <v>3</v>
      </c>
      <c r="B9" s="230" t="s">
        <v>841</v>
      </c>
      <c r="C9" s="70">
        <v>1</v>
      </c>
      <c r="D9" s="234">
        <v>2</v>
      </c>
      <c r="E9" s="232" t="s">
        <v>3</v>
      </c>
      <c r="F9" s="270" t="s">
        <v>841</v>
      </c>
      <c r="G9" s="271">
        <v>1</v>
      </c>
      <c r="H9" s="272">
        <v>2</v>
      </c>
    </row>
    <row r="10" spans="1:8" ht="15.75">
      <c r="A10" s="259" t="s">
        <v>505</v>
      </c>
      <c r="B10" s="525"/>
      <c r="C10" s="526"/>
      <c r="D10" s="527"/>
      <c r="E10" s="259" t="s">
        <v>536</v>
      </c>
      <c r="F10" s="554"/>
      <c r="G10" s="555"/>
      <c r="H10" s="556"/>
    </row>
    <row r="11" spans="1:8" ht="15.75">
      <c r="A11" s="262" t="s">
        <v>506</v>
      </c>
      <c r="B11" s="528"/>
      <c r="C11" s="529"/>
      <c r="D11" s="530"/>
      <c r="E11" s="260" t="s">
        <v>537</v>
      </c>
      <c r="F11" s="557"/>
      <c r="G11" s="529"/>
      <c r="H11" s="530"/>
    </row>
    <row r="12" spans="1:8" ht="15.75">
      <c r="A12" s="71" t="s">
        <v>418</v>
      </c>
      <c r="B12" s="531" t="s">
        <v>102</v>
      </c>
      <c r="C12" s="532">
        <v>48113</v>
      </c>
      <c r="D12" s="533">
        <v>39093</v>
      </c>
      <c r="E12" s="71" t="s">
        <v>538</v>
      </c>
      <c r="F12" s="548" t="s">
        <v>103</v>
      </c>
      <c r="G12" s="532">
        <v>135113</v>
      </c>
      <c r="H12" s="533">
        <v>121314</v>
      </c>
    </row>
    <row r="13" spans="1:8" ht="15.75">
      <c r="A13" s="71" t="s">
        <v>507</v>
      </c>
      <c r="B13" s="531" t="s">
        <v>104</v>
      </c>
      <c r="C13" s="532">
        <v>32929</v>
      </c>
      <c r="D13" s="533">
        <v>33378</v>
      </c>
      <c r="E13" s="71" t="s">
        <v>539</v>
      </c>
      <c r="F13" s="548" t="s">
        <v>105</v>
      </c>
      <c r="G13" s="532">
        <v>667806</v>
      </c>
      <c r="H13" s="533">
        <v>637730</v>
      </c>
    </row>
    <row r="14" spans="1:8" ht="15.75">
      <c r="A14" s="71" t="s">
        <v>508</v>
      </c>
      <c r="B14" s="531" t="s">
        <v>106</v>
      </c>
      <c r="C14" s="532">
        <v>25653</v>
      </c>
      <c r="D14" s="533">
        <v>26929</v>
      </c>
      <c r="E14" s="265" t="s">
        <v>540</v>
      </c>
      <c r="F14" s="548" t="s">
        <v>107</v>
      </c>
      <c r="G14" s="532">
        <v>4064</v>
      </c>
      <c r="H14" s="533">
        <v>4124</v>
      </c>
    </row>
    <row r="15" spans="1:8" ht="15.75">
      <c r="A15" s="71" t="s">
        <v>509</v>
      </c>
      <c r="B15" s="531" t="s">
        <v>108</v>
      </c>
      <c r="C15" s="532">
        <v>62814</v>
      </c>
      <c r="D15" s="533">
        <v>63299</v>
      </c>
      <c r="E15" s="265" t="s">
        <v>496</v>
      </c>
      <c r="F15" s="548" t="s">
        <v>109</v>
      </c>
      <c r="G15" s="532">
        <v>981</v>
      </c>
      <c r="H15" s="533">
        <v>2049</v>
      </c>
    </row>
    <row r="16" spans="1:8" ht="15.75">
      <c r="A16" s="71" t="s">
        <v>510</v>
      </c>
      <c r="B16" s="531" t="s">
        <v>110</v>
      </c>
      <c r="C16" s="532">
        <v>10238</v>
      </c>
      <c r="D16" s="533">
        <v>11042</v>
      </c>
      <c r="E16" s="311" t="s">
        <v>541</v>
      </c>
      <c r="F16" s="558" t="s">
        <v>111</v>
      </c>
      <c r="G16" s="535">
        <f>SUM(G12:G15)</f>
        <v>807964</v>
      </c>
      <c r="H16" s="536">
        <f>SUM(H12:H15)</f>
        <v>765217</v>
      </c>
    </row>
    <row r="17" spans="1:8" ht="15.75" customHeight="1">
      <c r="A17" s="71" t="s">
        <v>511</v>
      </c>
      <c r="B17" s="531" t="s">
        <v>112</v>
      </c>
      <c r="C17" s="532">
        <v>585362</v>
      </c>
      <c r="D17" s="533">
        <v>557930</v>
      </c>
      <c r="E17" s="265"/>
      <c r="F17" s="537"/>
      <c r="G17" s="529"/>
      <c r="H17" s="530"/>
    </row>
    <row r="18" spans="1:8" ht="15.75">
      <c r="A18" s="71" t="s">
        <v>512</v>
      </c>
      <c r="B18" s="531" t="s">
        <v>113</v>
      </c>
      <c r="C18" s="532">
        <v>-3182</v>
      </c>
      <c r="D18" s="533">
        <v>-3143</v>
      </c>
      <c r="E18" s="262" t="s">
        <v>542</v>
      </c>
      <c r="F18" s="538" t="s">
        <v>114</v>
      </c>
      <c r="G18" s="559">
        <v>375</v>
      </c>
      <c r="H18" s="560">
        <v>442</v>
      </c>
    </row>
    <row r="19" spans="1:8" ht="15.75">
      <c r="A19" s="71" t="s">
        <v>513</v>
      </c>
      <c r="B19" s="531" t="s">
        <v>115</v>
      </c>
      <c r="C19" s="532">
        <v>2591</v>
      </c>
      <c r="D19" s="533">
        <v>3234</v>
      </c>
      <c r="E19" s="71" t="s">
        <v>543</v>
      </c>
      <c r="F19" s="537" t="s">
        <v>116</v>
      </c>
      <c r="G19" s="532"/>
      <c r="H19" s="533"/>
    </row>
    <row r="20" spans="1:8" ht="15.75">
      <c r="A20" s="261" t="s">
        <v>514</v>
      </c>
      <c r="B20" s="531" t="s">
        <v>117</v>
      </c>
      <c r="C20" s="532">
        <v>-685</v>
      </c>
      <c r="D20" s="533">
        <v>-148</v>
      </c>
      <c r="E20" s="262"/>
      <c r="F20" s="557"/>
      <c r="G20" s="529"/>
      <c r="H20" s="530"/>
    </row>
    <row r="21" spans="1:8" ht="15.75">
      <c r="A21" s="261" t="s">
        <v>515</v>
      </c>
      <c r="B21" s="531" t="s">
        <v>118</v>
      </c>
      <c r="C21" s="532"/>
      <c r="D21" s="533"/>
      <c r="E21" s="262" t="s">
        <v>544</v>
      </c>
      <c r="F21" s="557"/>
      <c r="G21" s="529"/>
      <c r="H21" s="530"/>
    </row>
    <row r="22" spans="1:8" ht="15.75">
      <c r="A22" s="266" t="s">
        <v>516</v>
      </c>
      <c r="B22" s="534" t="s">
        <v>119</v>
      </c>
      <c r="C22" s="535">
        <f>SUM(C12:C18)+C19</f>
        <v>764518</v>
      </c>
      <c r="D22" s="536">
        <f>SUM(D12:D18)+D19</f>
        <v>731762</v>
      </c>
      <c r="E22" s="267" t="s">
        <v>545</v>
      </c>
      <c r="F22" s="537" t="s">
        <v>120</v>
      </c>
      <c r="G22" s="532">
        <v>1734</v>
      </c>
      <c r="H22" s="533">
        <v>2444</v>
      </c>
    </row>
    <row r="23" spans="1:8" ht="15.75">
      <c r="A23" s="262"/>
      <c r="B23" s="531"/>
      <c r="C23" s="529"/>
      <c r="D23" s="530"/>
      <c r="E23" s="268" t="s">
        <v>546</v>
      </c>
      <c r="F23" s="537" t="s">
        <v>121</v>
      </c>
      <c r="G23" s="532">
        <v>26</v>
      </c>
      <c r="H23" s="533">
        <v>235</v>
      </c>
    </row>
    <row r="24" spans="1:8" ht="31.5" customHeight="1">
      <c r="A24" s="262" t="s">
        <v>517</v>
      </c>
      <c r="B24" s="537"/>
      <c r="C24" s="529"/>
      <c r="D24" s="530"/>
      <c r="E24" s="71" t="s">
        <v>547</v>
      </c>
      <c r="F24" s="537" t="s">
        <v>122</v>
      </c>
      <c r="G24" s="532"/>
      <c r="H24" s="533">
        <v>139</v>
      </c>
    </row>
    <row r="25" spans="1:8" ht="15.75">
      <c r="A25" s="263" t="s">
        <v>518</v>
      </c>
      <c r="B25" s="537" t="s">
        <v>123</v>
      </c>
      <c r="C25" s="532">
        <v>2896</v>
      </c>
      <c r="D25" s="533">
        <v>6148</v>
      </c>
      <c r="E25" s="267" t="s">
        <v>548</v>
      </c>
      <c r="F25" s="537" t="s">
        <v>124</v>
      </c>
      <c r="G25" s="532">
        <v>312</v>
      </c>
      <c r="H25" s="533">
        <v>1461</v>
      </c>
    </row>
    <row r="26" spans="1:8" ht="32.25" customHeight="1">
      <c r="A26" s="71" t="s">
        <v>519</v>
      </c>
      <c r="B26" s="537" t="s">
        <v>125</v>
      </c>
      <c r="C26" s="532"/>
      <c r="D26" s="533"/>
      <c r="E26" s="71" t="s">
        <v>549</v>
      </c>
      <c r="F26" s="537" t="s">
        <v>126</v>
      </c>
      <c r="G26" s="532">
        <v>52</v>
      </c>
      <c r="H26" s="533">
        <v>1253</v>
      </c>
    </row>
    <row r="27" spans="1:8" ht="15.75">
      <c r="A27" s="71" t="s">
        <v>520</v>
      </c>
      <c r="B27" s="537" t="s">
        <v>127</v>
      </c>
      <c r="C27" s="532">
        <v>88</v>
      </c>
      <c r="D27" s="533"/>
      <c r="E27" s="311" t="s">
        <v>550</v>
      </c>
      <c r="F27" s="538" t="s">
        <v>128</v>
      </c>
      <c r="G27" s="535">
        <f>SUM(G22:G26)</f>
        <v>2124</v>
      </c>
      <c r="H27" s="536">
        <f>SUM(H22:H26)</f>
        <v>5532</v>
      </c>
    </row>
    <row r="28" spans="1:8" ht="15.75">
      <c r="A28" s="71" t="s">
        <v>521</v>
      </c>
      <c r="B28" s="537" t="s">
        <v>129</v>
      </c>
      <c r="C28" s="532">
        <v>706</v>
      </c>
      <c r="D28" s="533">
        <v>605</v>
      </c>
      <c r="E28" s="268"/>
      <c r="F28" s="557"/>
      <c r="G28" s="529"/>
      <c r="H28" s="530"/>
    </row>
    <row r="29" spans="1:8" ht="15.75">
      <c r="A29" s="266" t="s">
        <v>522</v>
      </c>
      <c r="B29" s="538" t="s">
        <v>130</v>
      </c>
      <c r="C29" s="535">
        <f>SUM(C25:C28)</f>
        <v>3690</v>
      </c>
      <c r="D29" s="536">
        <f>SUM(D25:D28)</f>
        <v>6753</v>
      </c>
      <c r="E29" s="71"/>
      <c r="F29" s="557"/>
      <c r="G29" s="529"/>
      <c r="H29" s="530"/>
    </row>
    <row r="30" spans="1:8" ht="16.5" thickBot="1">
      <c r="A30" s="264"/>
      <c r="B30" s="539"/>
      <c r="C30" s="540"/>
      <c r="D30" s="541"/>
      <c r="E30" s="269"/>
      <c r="F30" s="561"/>
      <c r="G30" s="562"/>
      <c r="H30" s="563"/>
    </row>
    <row r="31" spans="1:8" ht="15.75">
      <c r="A31" s="259" t="s">
        <v>523</v>
      </c>
      <c r="B31" s="542" t="s">
        <v>131</v>
      </c>
      <c r="C31" s="526">
        <f>C29+C22</f>
        <v>768208</v>
      </c>
      <c r="D31" s="527">
        <f>D29+D22</f>
        <v>738515</v>
      </c>
      <c r="E31" s="259" t="s">
        <v>551</v>
      </c>
      <c r="F31" s="564" t="s">
        <v>132</v>
      </c>
      <c r="G31" s="526">
        <f>G16+G18+G27</f>
        <v>810463</v>
      </c>
      <c r="H31" s="527">
        <f>H16+H18+H27</f>
        <v>771191</v>
      </c>
    </row>
    <row r="32" spans="1:8" ht="15.75">
      <c r="A32" s="260"/>
      <c r="B32" s="543"/>
      <c r="C32" s="544"/>
      <c r="D32" s="545"/>
      <c r="E32" s="260"/>
      <c r="F32" s="537"/>
      <c r="G32" s="529"/>
      <c r="H32" s="530"/>
    </row>
    <row r="33" spans="1:8" ht="15.75">
      <c r="A33" s="260" t="s">
        <v>524</v>
      </c>
      <c r="B33" s="543" t="s">
        <v>133</v>
      </c>
      <c r="C33" s="544">
        <v>42255</v>
      </c>
      <c r="D33" s="545">
        <v>32676</v>
      </c>
      <c r="E33" s="260" t="s">
        <v>552</v>
      </c>
      <c r="F33" s="538" t="s">
        <v>134</v>
      </c>
      <c r="G33" s="535">
        <f>IF((C31-G31)&gt;0,C31-G31,0)</f>
        <v>0</v>
      </c>
      <c r="H33" s="536">
        <f>IF((D31-H31)&gt;0,D31-H31,0)</f>
        <v>0</v>
      </c>
    </row>
    <row r="34" spans="1:8" ht="15.75">
      <c r="A34" s="310" t="s">
        <v>525</v>
      </c>
      <c r="B34" s="538" t="s">
        <v>135</v>
      </c>
      <c r="C34" s="532">
        <v>9968</v>
      </c>
      <c r="D34" s="533">
        <v>4579</v>
      </c>
      <c r="E34" s="262" t="s">
        <v>553</v>
      </c>
      <c r="F34" s="537" t="s">
        <v>136</v>
      </c>
      <c r="G34" s="532"/>
      <c r="H34" s="533"/>
    </row>
    <row r="35" spans="1:8" ht="15.75">
      <c r="A35" s="260" t="s">
        <v>526</v>
      </c>
      <c r="B35" s="538" t="s">
        <v>137</v>
      </c>
      <c r="C35" s="532"/>
      <c r="D35" s="533"/>
      <c r="E35" s="262" t="s">
        <v>554</v>
      </c>
      <c r="F35" s="537" t="s">
        <v>138</v>
      </c>
      <c r="G35" s="532"/>
      <c r="H35" s="533"/>
    </row>
    <row r="36" spans="1:8" ht="16.5" thickBot="1">
      <c r="A36" s="275" t="s">
        <v>527</v>
      </c>
      <c r="B36" s="539" t="s">
        <v>139</v>
      </c>
      <c r="C36" s="546">
        <f>C31-C34+C35</f>
        <v>758240</v>
      </c>
      <c r="D36" s="547">
        <f>D31-D34+D35</f>
        <v>733936</v>
      </c>
      <c r="E36" s="274" t="s">
        <v>555</v>
      </c>
      <c r="F36" s="539" t="s">
        <v>140</v>
      </c>
      <c r="G36" s="540">
        <f>G35-G34+G31</f>
        <v>810463</v>
      </c>
      <c r="H36" s="541">
        <f>H35-H34+H31</f>
        <v>771191</v>
      </c>
    </row>
    <row r="37" spans="1:8" ht="15.75">
      <c r="A37" s="366" t="s">
        <v>528</v>
      </c>
      <c r="B37" s="542" t="s">
        <v>141</v>
      </c>
      <c r="C37" s="526">
        <v>52223</v>
      </c>
      <c r="D37" s="527">
        <v>37255</v>
      </c>
      <c r="E37" s="273" t="s">
        <v>556</v>
      </c>
      <c r="F37" s="564" t="s">
        <v>142</v>
      </c>
      <c r="G37" s="526">
        <f>IF((C36-G36)&gt;0,C36-G36,0)</f>
        <v>0</v>
      </c>
      <c r="H37" s="527">
        <f>IF((D36-H36)&gt;0,D36-H36,0)</f>
        <v>0</v>
      </c>
    </row>
    <row r="38" spans="1:8" ht="15.75">
      <c r="A38" s="262" t="s">
        <v>529</v>
      </c>
      <c r="B38" s="538" t="s">
        <v>143</v>
      </c>
      <c r="C38" s="535">
        <f>C39+C40+C41</f>
        <v>5953</v>
      </c>
      <c r="D38" s="536">
        <f>D39+D40+D41</f>
        <v>3399</v>
      </c>
      <c r="E38" s="194"/>
      <c r="F38" s="557"/>
      <c r="G38" s="529"/>
      <c r="H38" s="530"/>
    </row>
    <row r="39" spans="1:8" ht="15.75">
      <c r="A39" s="71" t="s">
        <v>790</v>
      </c>
      <c r="B39" s="537" t="s">
        <v>144</v>
      </c>
      <c r="C39" s="532">
        <v>5953</v>
      </c>
      <c r="D39" s="533">
        <v>3399</v>
      </c>
      <c r="E39" s="194"/>
      <c r="F39" s="557"/>
      <c r="G39" s="529"/>
      <c r="H39" s="530"/>
    </row>
    <row r="40" spans="1:8" ht="15.75">
      <c r="A40" s="71" t="s">
        <v>530</v>
      </c>
      <c r="B40" s="548" t="s">
        <v>145</v>
      </c>
      <c r="C40" s="532"/>
      <c r="D40" s="533"/>
      <c r="E40" s="194"/>
      <c r="F40" s="537"/>
      <c r="G40" s="529"/>
      <c r="H40" s="530"/>
    </row>
    <row r="41" spans="1:8" ht="15.75">
      <c r="A41" s="367" t="s">
        <v>531</v>
      </c>
      <c r="B41" s="548" t="s">
        <v>146</v>
      </c>
      <c r="C41" s="532"/>
      <c r="D41" s="533"/>
      <c r="E41" s="194"/>
      <c r="F41" s="537"/>
      <c r="G41" s="529"/>
      <c r="H41" s="530"/>
    </row>
    <row r="42" spans="1:8" ht="15.75">
      <c r="A42" s="368" t="s">
        <v>532</v>
      </c>
      <c r="B42" s="549" t="s">
        <v>147</v>
      </c>
      <c r="C42" s="544">
        <v>46270</v>
      </c>
      <c r="D42" s="545">
        <v>33856</v>
      </c>
      <c r="E42" s="195" t="s">
        <v>557</v>
      </c>
      <c r="F42" s="549" t="s">
        <v>148</v>
      </c>
      <c r="G42" s="544">
        <f>IF(G37&gt;0,IF(C38+G37&lt;0,0,C38+G37),IF(C37-C38&lt;0,C38-C37,0))</f>
        <v>0</v>
      </c>
      <c r="H42" s="545">
        <f>IF(H37&gt;0,IF(D38+H37&lt;0,0,D38+H37),IF(D37-D38&lt;0,D38-D37,0))</f>
        <v>0</v>
      </c>
    </row>
    <row r="43" spans="1:8" ht="15.75">
      <c r="A43" s="260" t="s">
        <v>533</v>
      </c>
      <c r="B43" s="543" t="s">
        <v>149</v>
      </c>
      <c r="C43" s="532">
        <v>2905</v>
      </c>
      <c r="D43" s="533">
        <v>1664</v>
      </c>
      <c r="E43" s="193" t="s">
        <v>558</v>
      </c>
      <c r="F43" s="549" t="s">
        <v>150</v>
      </c>
      <c r="G43" s="565"/>
      <c r="H43" s="566"/>
    </row>
    <row r="44" spans="1:8" ht="16.5" thickBot="1">
      <c r="A44" s="369" t="s">
        <v>534</v>
      </c>
      <c r="B44" s="550" t="s">
        <v>151</v>
      </c>
      <c r="C44" s="540">
        <f>IF(G42=0,IF(C42-C43&gt;0,C42-C43+G43,0),IF(G42-G43&lt;0,G43-G42+C42,0))</f>
        <v>43365</v>
      </c>
      <c r="D44" s="541">
        <f>IF(H42=0,IF(D42-D43&gt;0,D42-D43+H43,0),IF(H42-H43&lt;0,H43-H42+D42,0))</f>
        <v>32192</v>
      </c>
      <c r="E44" s="235" t="s">
        <v>559</v>
      </c>
      <c r="F44" s="567" t="s">
        <v>152</v>
      </c>
      <c r="G44" s="540">
        <f>IF(C42=0,IF(G42-G43&gt;0,G42-G43+C43,0),IF(C42-C43&lt;0,C43-C42+G43,0))</f>
        <v>0</v>
      </c>
      <c r="H44" s="541">
        <f>IF(D42=0,IF(H42-H43&gt;0,H42-H43+D43,0),IF(D42-D43&lt;0,D43-D42+H43,0))</f>
        <v>0</v>
      </c>
    </row>
    <row r="45" spans="1:8" ht="16.5" thickBot="1">
      <c r="A45" s="236" t="s">
        <v>535</v>
      </c>
      <c r="B45" s="551" t="s">
        <v>153</v>
      </c>
      <c r="C45" s="552">
        <f>C36+C38+C42</f>
        <v>810463</v>
      </c>
      <c r="D45" s="553">
        <f>D36+D38+D42</f>
        <v>771191</v>
      </c>
      <c r="E45" s="236" t="s">
        <v>535</v>
      </c>
      <c r="F45" s="568" t="s">
        <v>154</v>
      </c>
      <c r="G45" s="552">
        <f>G42+G36</f>
        <v>810463</v>
      </c>
      <c r="H45" s="553">
        <f>H42+H36</f>
        <v>771191</v>
      </c>
    </row>
    <row r="46" spans="1:8" ht="15.75">
      <c r="A46" s="69"/>
      <c r="B46" s="72"/>
      <c r="C46" s="73"/>
      <c r="D46" s="73"/>
      <c r="E46" s="74"/>
      <c r="F46" s="69"/>
      <c r="G46" s="73"/>
      <c r="H46" s="73"/>
    </row>
    <row r="47" spans="1:8" ht="15.75">
      <c r="A47" s="421" t="s">
        <v>858</v>
      </c>
      <c r="B47" s="421"/>
      <c r="C47" s="421"/>
      <c r="D47" s="421"/>
      <c r="E47" s="421"/>
      <c r="F47" s="69"/>
      <c r="G47" s="73"/>
      <c r="H47" s="73"/>
    </row>
    <row r="48" spans="1:8" ht="15.75">
      <c r="A48" s="69"/>
      <c r="B48" s="72"/>
      <c r="C48" s="73"/>
      <c r="D48" s="73"/>
      <c r="E48" s="74"/>
      <c r="F48" s="69"/>
      <c r="G48" s="75"/>
      <c r="H48" s="75"/>
    </row>
    <row r="49" spans="1:8" ht="15.75">
      <c r="A49" s="69"/>
      <c r="B49" s="69"/>
      <c r="C49" s="73"/>
      <c r="D49" s="73"/>
      <c r="E49" s="69"/>
      <c r="F49" s="52"/>
      <c r="G49" s="52"/>
      <c r="H49" s="52"/>
    </row>
    <row r="50" spans="1:13" s="42" customFormat="1" ht="15.75">
      <c r="A50" s="331" t="s">
        <v>844</v>
      </c>
      <c r="B50" s="355">
        <f>Title!B11</f>
        <v>44799</v>
      </c>
      <c r="C50" s="52"/>
      <c r="D50" s="52"/>
      <c r="E50" s="52"/>
      <c r="F50" s="52"/>
      <c r="G50" s="52"/>
      <c r="H50" s="52"/>
      <c r="M50" s="44"/>
    </row>
    <row r="51" spans="1:13" s="42" customFormat="1" ht="15.75">
      <c r="A51" s="51"/>
      <c r="B51" s="52"/>
      <c r="C51" s="52"/>
      <c r="D51" s="52"/>
      <c r="E51" s="52"/>
      <c r="F51" s="48"/>
      <c r="G51" s="49"/>
      <c r="M51" s="44"/>
    </row>
    <row r="52" spans="1:8" ht="15.75">
      <c r="A52" s="55"/>
      <c r="B52" s="420"/>
      <c r="C52" s="420"/>
      <c r="D52" s="420"/>
      <c r="E52" s="420"/>
      <c r="F52" s="69"/>
      <c r="G52" s="75"/>
      <c r="H52" s="75"/>
    </row>
    <row r="53" spans="1:8" ht="15.75">
      <c r="A53" s="331" t="s">
        <v>842</v>
      </c>
      <c r="B53" s="183" t="s">
        <v>776</v>
      </c>
      <c r="C53" s="73"/>
      <c r="D53" s="73"/>
      <c r="E53" s="69"/>
      <c r="F53" s="69"/>
      <c r="G53" s="75"/>
      <c r="H53" s="75"/>
    </row>
    <row r="54" spans="1:8" ht="15.75">
      <c r="A54" s="331"/>
      <c r="B54" s="183"/>
      <c r="C54" s="73"/>
      <c r="D54" s="73"/>
      <c r="E54" s="69"/>
      <c r="F54" s="69"/>
      <c r="G54" s="75"/>
      <c r="H54" s="75"/>
    </row>
    <row r="55" spans="1:8" ht="15.75">
      <c r="A55" s="331" t="s">
        <v>843</v>
      </c>
      <c r="B55" s="183" t="s">
        <v>838</v>
      </c>
      <c r="C55" s="73"/>
      <c r="D55" s="73"/>
      <c r="E55" s="69"/>
      <c r="F55" s="69"/>
      <c r="G55" s="75"/>
      <c r="H55" s="75"/>
    </row>
    <row r="56" spans="1:8" ht="15.75">
      <c r="A56" s="183"/>
      <c r="B56" s="183"/>
      <c r="C56" s="73"/>
      <c r="D56" s="73"/>
      <c r="E56" s="69"/>
      <c r="F56" s="69"/>
      <c r="G56" s="75"/>
      <c r="H56" s="75"/>
    </row>
    <row r="57" spans="1:8" ht="15.75">
      <c r="A57" s="69"/>
      <c r="B57" s="69"/>
      <c r="C57" s="73"/>
      <c r="D57" s="73"/>
      <c r="E57" s="69"/>
      <c r="F57" s="69"/>
      <c r="G57" s="75"/>
      <c r="H57" s="75"/>
    </row>
    <row r="58" spans="1:8" ht="15.75">
      <c r="A58" s="69"/>
      <c r="B58" s="69"/>
      <c r="C58" s="73"/>
      <c r="D58" s="73"/>
      <c r="E58" s="69"/>
      <c r="F58" s="69"/>
      <c r="G58" s="75"/>
      <c r="H58" s="75"/>
    </row>
    <row r="59" spans="1:8" ht="15.75">
      <c r="A59" s="69"/>
      <c r="B59" s="69"/>
      <c r="C59" s="73"/>
      <c r="D59" s="73"/>
      <c r="E59" s="69"/>
      <c r="F59" s="69"/>
      <c r="G59" s="75"/>
      <c r="H59" s="75"/>
    </row>
    <row r="60" spans="1:8" ht="15.75">
      <c r="A60" s="69"/>
      <c r="B60" s="69"/>
      <c r="C60" s="73"/>
      <c r="D60" s="73"/>
      <c r="E60" s="69"/>
      <c r="F60" s="69"/>
      <c r="G60" s="75"/>
      <c r="H60" s="75"/>
    </row>
    <row r="61" spans="1:8" ht="15.75">
      <c r="A61" s="69"/>
      <c r="B61" s="69"/>
      <c r="C61" s="73"/>
      <c r="D61" s="73"/>
      <c r="E61" s="69"/>
      <c r="F61" s="69"/>
      <c r="G61" s="75"/>
      <c r="H61" s="75"/>
    </row>
    <row r="62" spans="1:8" ht="15.75">
      <c r="A62" s="69"/>
      <c r="B62" s="69"/>
      <c r="C62" s="73"/>
      <c r="D62" s="73"/>
      <c r="E62" s="69"/>
      <c r="F62" s="69"/>
      <c r="G62" s="75"/>
      <c r="H62" s="75"/>
    </row>
    <row r="63" spans="1:8" ht="15.75">
      <c r="A63" s="69"/>
      <c r="B63" s="69"/>
      <c r="C63" s="73"/>
      <c r="D63" s="73"/>
      <c r="E63" s="69"/>
      <c r="F63" s="69"/>
      <c r="G63" s="75"/>
      <c r="H63" s="75"/>
    </row>
    <row r="64" spans="1:8" ht="15.75">
      <c r="A64" s="69"/>
      <c r="B64" s="69"/>
      <c r="C64" s="73"/>
      <c r="D64" s="73"/>
      <c r="E64" s="69"/>
      <c r="F64" s="69"/>
      <c r="G64" s="75"/>
      <c r="H64" s="75"/>
    </row>
    <row r="65" spans="1:8" ht="15.75">
      <c r="A65" s="69"/>
      <c r="B65" s="69"/>
      <c r="C65" s="73"/>
      <c r="D65" s="73"/>
      <c r="E65" s="69"/>
      <c r="F65" s="69"/>
      <c r="G65" s="75"/>
      <c r="H65" s="75"/>
    </row>
    <row r="66" spans="1:8" ht="15.75">
      <c r="A66" s="69"/>
      <c r="B66" s="69"/>
      <c r="C66" s="73"/>
      <c r="D66" s="73"/>
      <c r="E66" s="69"/>
      <c r="F66" s="69"/>
      <c r="G66" s="75"/>
      <c r="H66" s="75"/>
    </row>
    <row r="67" spans="1:8" ht="15.75">
      <c r="A67" s="69"/>
      <c r="B67" s="69"/>
      <c r="C67" s="73"/>
      <c r="D67" s="73"/>
      <c r="E67" s="69"/>
      <c r="F67" s="69"/>
      <c r="G67" s="75"/>
      <c r="H67" s="75"/>
    </row>
    <row r="68" spans="1:8" ht="15.75">
      <c r="A68" s="69"/>
      <c r="B68" s="69"/>
      <c r="C68" s="73"/>
      <c r="D68" s="73"/>
      <c r="E68" s="69"/>
      <c r="F68" s="69"/>
      <c r="G68" s="75"/>
      <c r="H68" s="75"/>
    </row>
    <row r="69" spans="1:8" ht="15.75">
      <c r="A69" s="69"/>
      <c r="B69" s="69"/>
      <c r="C69" s="73"/>
      <c r="D69" s="73"/>
      <c r="E69" s="69"/>
      <c r="F69" s="69"/>
      <c r="G69" s="75"/>
      <c r="H69" s="75"/>
    </row>
    <row r="70" spans="1:8" ht="15.75">
      <c r="A70" s="69"/>
      <c r="B70" s="69"/>
      <c r="C70" s="73"/>
      <c r="D70" s="73"/>
      <c r="E70" s="69"/>
      <c r="F70" s="69"/>
      <c r="G70" s="75"/>
      <c r="H70" s="75"/>
    </row>
    <row r="71" spans="1:8" ht="15.75">
      <c r="A71" s="69"/>
      <c r="B71" s="69"/>
      <c r="C71" s="73"/>
      <c r="D71" s="73"/>
      <c r="E71" s="69"/>
      <c r="F71" s="69"/>
      <c r="G71" s="75"/>
      <c r="H71" s="75"/>
    </row>
    <row r="72" spans="1:8" ht="15.75">
      <c r="A72" s="69"/>
      <c r="B72" s="69"/>
      <c r="C72" s="73"/>
      <c r="D72" s="73"/>
      <c r="E72" s="69"/>
      <c r="F72" s="69"/>
      <c r="G72" s="75"/>
      <c r="H72" s="75"/>
    </row>
    <row r="73" spans="1:8" ht="15.75">
      <c r="A73" s="69"/>
      <c r="B73" s="69"/>
      <c r="C73" s="73"/>
      <c r="D73" s="73"/>
      <c r="E73" s="69"/>
      <c r="F73" s="69"/>
      <c r="G73" s="75"/>
      <c r="H73" s="75"/>
    </row>
    <row r="74" spans="1:8" ht="15.75">
      <c r="A74" s="69"/>
      <c r="B74" s="69"/>
      <c r="C74" s="73"/>
      <c r="D74" s="73"/>
      <c r="E74" s="69"/>
      <c r="F74" s="69"/>
      <c r="G74" s="75"/>
      <c r="H74" s="75"/>
    </row>
    <row r="75" spans="1:8" ht="15.75">
      <c r="A75" s="69"/>
      <c r="B75" s="69"/>
      <c r="C75" s="73"/>
      <c r="D75" s="73"/>
      <c r="E75" s="69"/>
      <c r="F75" s="69"/>
      <c r="G75" s="75"/>
      <c r="H75" s="75"/>
    </row>
    <row r="76" spans="1:8" ht="15.75">
      <c r="A76" s="69"/>
      <c r="B76" s="69"/>
      <c r="C76" s="73"/>
      <c r="D76" s="73"/>
      <c r="E76" s="69"/>
      <c r="F76" s="69"/>
      <c r="G76" s="75"/>
      <c r="H76" s="75"/>
    </row>
    <row r="77" spans="1:8" ht="15.75">
      <c r="A77" s="69"/>
      <c r="B77" s="69"/>
      <c r="C77" s="73"/>
      <c r="D77" s="73"/>
      <c r="E77" s="69"/>
      <c r="F77" s="69"/>
      <c r="G77" s="75"/>
      <c r="H77" s="75"/>
    </row>
    <row r="78" spans="1:8" ht="15.75">
      <c r="A78" s="69"/>
      <c r="B78" s="69"/>
      <c r="C78" s="73"/>
      <c r="D78" s="73"/>
      <c r="E78" s="69"/>
      <c r="F78" s="69"/>
      <c r="G78" s="75"/>
      <c r="H78" s="75"/>
    </row>
    <row r="79" spans="1:8" ht="15.75">
      <c r="A79" s="69"/>
      <c r="B79" s="69"/>
      <c r="C79" s="73"/>
      <c r="D79" s="73"/>
      <c r="E79" s="69"/>
      <c r="F79" s="69"/>
      <c r="G79" s="75"/>
      <c r="H79" s="75"/>
    </row>
    <row r="80" spans="1:8" ht="15.75">
      <c r="A80" s="69"/>
      <c r="B80" s="69"/>
      <c r="C80" s="73"/>
      <c r="D80" s="73"/>
      <c r="E80" s="69"/>
      <c r="F80" s="69"/>
      <c r="G80" s="75"/>
      <c r="H80" s="75"/>
    </row>
    <row r="81" spans="1:8" ht="15.75">
      <c r="A81" s="69"/>
      <c r="B81" s="69"/>
      <c r="C81" s="73"/>
      <c r="D81" s="73"/>
      <c r="E81" s="69"/>
      <c r="F81" s="69"/>
      <c r="G81" s="75"/>
      <c r="H81" s="75"/>
    </row>
    <row r="82" spans="1:8" ht="15.75">
      <c r="A82" s="69"/>
      <c r="B82" s="69"/>
      <c r="C82" s="73"/>
      <c r="D82" s="73"/>
      <c r="E82" s="69"/>
      <c r="F82" s="69"/>
      <c r="G82" s="75"/>
      <c r="H82" s="75"/>
    </row>
    <row r="83" spans="1:8" ht="15.75">
      <c r="A83" s="69"/>
      <c r="B83" s="69"/>
      <c r="C83" s="73"/>
      <c r="D83" s="73"/>
      <c r="E83" s="69"/>
      <c r="F83" s="69"/>
      <c r="G83" s="75"/>
      <c r="H83" s="75"/>
    </row>
    <row r="84" spans="1:8" ht="15.75">
      <c r="A84" s="69"/>
      <c r="B84" s="69"/>
      <c r="C84" s="73"/>
      <c r="D84" s="73"/>
      <c r="E84" s="69"/>
      <c r="F84" s="69"/>
      <c r="G84" s="75"/>
      <c r="H84" s="75"/>
    </row>
    <row r="85" spans="1:8" ht="15.75">
      <c r="A85" s="69"/>
      <c r="B85" s="69"/>
      <c r="C85" s="73"/>
      <c r="D85" s="73"/>
      <c r="E85" s="69"/>
      <c r="F85" s="69"/>
      <c r="G85" s="75"/>
      <c r="H85" s="75"/>
    </row>
    <row r="86" spans="1:8" ht="15.75">
      <c r="A86" s="69"/>
      <c r="B86" s="69"/>
      <c r="C86" s="73"/>
      <c r="D86" s="73"/>
      <c r="E86" s="69"/>
      <c r="F86" s="69"/>
      <c r="G86" s="75"/>
      <c r="H86" s="75"/>
    </row>
    <row r="87" spans="1:8" ht="15.75">
      <c r="A87" s="69"/>
      <c r="B87" s="69"/>
      <c r="C87" s="73"/>
      <c r="D87" s="73"/>
      <c r="E87" s="69"/>
      <c r="F87" s="69"/>
      <c r="G87" s="75"/>
      <c r="H87" s="75"/>
    </row>
    <row r="88" spans="1:8" ht="15.75">
      <c r="A88" s="69"/>
      <c r="B88" s="69"/>
      <c r="C88" s="73"/>
      <c r="D88" s="73"/>
      <c r="E88" s="69"/>
      <c r="F88" s="69"/>
      <c r="G88" s="75"/>
      <c r="H88" s="75"/>
    </row>
    <row r="89" spans="1:8" ht="15.75">
      <c r="A89" s="69"/>
      <c r="B89" s="69"/>
      <c r="C89" s="73"/>
      <c r="D89" s="73"/>
      <c r="E89" s="69"/>
      <c r="F89" s="69"/>
      <c r="G89" s="75"/>
      <c r="H89" s="75"/>
    </row>
    <row r="90" spans="1:8" ht="15.75">
      <c r="A90" s="69"/>
      <c r="B90" s="69"/>
      <c r="C90" s="73"/>
      <c r="D90" s="73"/>
      <c r="E90" s="69"/>
      <c r="F90" s="69"/>
      <c r="G90" s="75"/>
      <c r="H90" s="75"/>
    </row>
    <row r="91" spans="1:8" ht="15.75">
      <c r="A91" s="69"/>
      <c r="B91" s="69"/>
      <c r="C91" s="73"/>
      <c r="D91" s="73"/>
      <c r="E91" s="69"/>
      <c r="F91" s="69"/>
      <c r="G91" s="75"/>
      <c r="H91" s="75"/>
    </row>
    <row r="92" spans="1:8" ht="15.75">
      <c r="A92" s="69"/>
      <c r="B92" s="69"/>
      <c r="C92" s="73"/>
      <c r="D92" s="73"/>
      <c r="E92" s="69"/>
      <c r="F92" s="69"/>
      <c r="G92" s="75"/>
      <c r="H92" s="75"/>
    </row>
    <row r="93" spans="1:8" ht="15.75">
      <c r="A93" s="69"/>
      <c r="B93" s="69"/>
      <c r="C93" s="73"/>
      <c r="D93" s="73"/>
      <c r="E93" s="69"/>
      <c r="F93" s="69"/>
      <c r="G93" s="75"/>
      <c r="H93" s="75"/>
    </row>
    <row r="94" spans="1:6" ht="15.75">
      <c r="A94" s="69"/>
      <c r="B94" s="69"/>
      <c r="C94" s="73"/>
      <c r="D94" s="73"/>
      <c r="E94" s="69"/>
      <c r="F94" s="69"/>
    </row>
    <row r="95" spans="1:6" ht="15.75">
      <c r="A95" s="69"/>
      <c r="B95" s="69"/>
      <c r="C95" s="68"/>
      <c r="D95" s="68"/>
      <c r="E95" s="69"/>
      <c r="F95" s="69"/>
    </row>
    <row r="96" spans="1:6" ht="15.75">
      <c r="A96" s="69"/>
      <c r="B96" s="69"/>
      <c r="C96" s="68"/>
      <c r="D96" s="68"/>
      <c r="E96" s="69"/>
      <c r="F96" s="69"/>
    </row>
    <row r="97" spans="1:6" ht="15.75">
      <c r="A97" s="69"/>
      <c r="B97" s="69"/>
      <c r="C97" s="68"/>
      <c r="D97" s="68"/>
      <c r="E97" s="69"/>
      <c r="F97" s="69"/>
    </row>
    <row r="98" spans="1:6" ht="15.75">
      <c r="A98" s="69"/>
      <c r="B98" s="69"/>
      <c r="C98" s="68"/>
      <c r="D98" s="68"/>
      <c r="E98" s="69"/>
      <c r="F98" s="69"/>
    </row>
    <row r="99" spans="1:6" ht="15.75">
      <c r="A99" s="69"/>
      <c r="B99" s="69"/>
      <c r="C99" s="68"/>
      <c r="D99" s="68"/>
      <c r="E99" s="69"/>
      <c r="F99" s="69"/>
    </row>
    <row r="100" spans="1:6" ht="15.75">
      <c r="A100" s="69"/>
      <c r="B100" s="69"/>
      <c r="C100" s="68"/>
      <c r="D100" s="68"/>
      <c r="E100" s="69"/>
      <c r="F100" s="69"/>
    </row>
    <row r="101" spans="1:6" ht="15.75">
      <c r="A101" s="69"/>
      <c r="B101" s="69"/>
      <c r="C101" s="68"/>
      <c r="D101" s="68"/>
      <c r="E101" s="69"/>
      <c r="F101" s="69"/>
    </row>
    <row r="102" spans="1:6" ht="15.75">
      <c r="A102" s="69"/>
      <c r="B102" s="69"/>
      <c r="C102" s="68"/>
      <c r="D102" s="68"/>
      <c r="E102" s="69"/>
      <c r="F102" s="69"/>
    </row>
    <row r="103" spans="1:6" ht="15.75">
      <c r="A103" s="69"/>
      <c r="B103" s="69"/>
      <c r="C103" s="68"/>
      <c r="D103" s="68"/>
      <c r="E103" s="69"/>
      <c r="F103" s="69"/>
    </row>
    <row r="104" spans="1:6" ht="15.75">
      <c r="A104" s="69"/>
      <c r="B104" s="69"/>
      <c r="C104" s="68"/>
      <c r="D104" s="68"/>
      <c r="E104" s="69"/>
      <c r="F104" s="69"/>
    </row>
    <row r="105" spans="1:6" ht="15.75">
      <c r="A105" s="69"/>
      <c r="B105" s="69"/>
      <c r="C105" s="68"/>
      <c r="D105" s="68"/>
      <c r="E105" s="69"/>
      <c r="F105" s="69"/>
    </row>
    <row r="106" spans="1:6" ht="15.75">
      <c r="A106" s="69"/>
      <c r="B106" s="69"/>
      <c r="C106" s="68"/>
      <c r="D106" s="68"/>
      <c r="E106" s="69"/>
      <c r="F106" s="69"/>
    </row>
    <row r="107" spans="1:6" ht="15.75">
      <c r="A107" s="69"/>
      <c r="B107" s="69"/>
      <c r="C107" s="68"/>
      <c r="D107" s="68"/>
      <c r="E107" s="69"/>
      <c r="F107" s="69"/>
    </row>
    <row r="108" spans="1:6" ht="15.75">
      <c r="A108" s="69"/>
      <c r="B108" s="69"/>
      <c r="C108" s="68"/>
      <c r="D108" s="68"/>
      <c r="E108" s="69"/>
      <c r="F108" s="69"/>
    </row>
    <row r="109" spans="1:6" ht="15.75">
      <c r="A109" s="69"/>
      <c r="B109" s="69"/>
      <c r="C109" s="68"/>
      <c r="D109" s="68"/>
      <c r="E109" s="69"/>
      <c r="F109" s="69"/>
    </row>
    <row r="110" spans="1:6" ht="15.75">
      <c r="A110" s="69"/>
      <c r="B110" s="69"/>
      <c r="C110" s="68"/>
      <c r="D110" s="68"/>
      <c r="E110" s="69"/>
      <c r="F110" s="69"/>
    </row>
    <row r="111" spans="1:6" ht="15.75">
      <c r="A111" s="69"/>
      <c r="B111" s="69"/>
      <c r="C111" s="68"/>
      <c r="D111" s="68"/>
      <c r="E111" s="69"/>
      <c r="F111" s="69"/>
    </row>
    <row r="112" spans="1:6" ht="15.75">
      <c r="A112" s="69"/>
      <c r="B112" s="69"/>
      <c r="C112" s="68"/>
      <c r="D112" s="68"/>
      <c r="E112" s="69"/>
      <c r="F112" s="69"/>
    </row>
    <row r="113" spans="1:6" ht="15.75">
      <c r="A113" s="69"/>
      <c r="B113" s="69"/>
      <c r="C113" s="68"/>
      <c r="D113" s="68"/>
      <c r="E113" s="69"/>
      <c r="F113" s="69"/>
    </row>
    <row r="114" spans="1:6" ht="15.75">
      <c r="A114" s="69"/>
      <c r="B114" s="69"/>
      <c r="C114" s="68"/>
      <c r="D114" s="68"/>
      <c r="E114" s="69"/>
      <c r="F114" s="69"/>
    </row>
    <row r="115" spans="1:6" ht="15.75">
      <c r="A115" s="69"/>
      <c r="B115" s="69"/>
      <c r="C115" s="68"/>
      <c r="D115" s="68"/>
      <c r="E115" s="69"/>
      <c r="F115" s="69"/>
    </row>
    <row r="116" spans="1:6" ht="15.75">
      <c r="A116" s="69"/>
      <c r="B116" s="69"/>
      <c r="C116" s="68"/>
      <c r="D116" s="68"/>
      <c r="E116" s="69"/>
      <c r="F116" s="69"/>
    </row>
    <row r="117" spans="1:6" ht="15.75">
      <c r="A117" s="69"/>
      <c r="B117" s="69"/>
      <c r="C117" s="68"/>
      <c r="D117" s="68"/>
      <c r="E117" s="69"/>
      <c r="F117" s="69"/>
    </row>
    <row r="118" spans="1:6" ht="15.75">
      <c r="A118" s="69"/>
      <c r="B118" s="69"/>
      <c r="C118" s="68"/>
      <c r="D118" s="68"/>
      <c r="E118" s="69"/>
      <c r="F118" s="69"/>
    </row>
    <row r="119" spans="1:6" ht="15.75">
      <c r="A119" s="69"/>
      <c r="B119" s="69"/>
      <c r="C119" s="68"/>
      <c r="D119" s="68"/>
      <c r="E119" s="69"/>
      <c r="F119" s="69"/>
    </row>
    <row r="120" spans="1:6" ht="15.75">
      <c r="A120" s="69"/>
      <c r="B120" s="69"/>
      <c r="C120" s="68"/>
      <c r="D120" s="68"/>
      <c r="E120" s="69"/>
      <c r="F120" s="69"/>
    </row>
    <row r="121" spans="1:6" ht="15.75">
      <c r="A121" s="69"/>
      <c r="B121" s="69"/>
      <c r="C121" s="68"/>
      <c r="D121" s="68"/>
      <c r="E121" s="69"/>
      <c r="F121" s="69"/>
    </row>
    <row r="122" spans="1:6" ht="15.75">
      <c r="A122" s="69"/>
      <c r="B122" s="69"/>
      <c r="C122" s="68"/>
      <c r="D122" s="68"/>
      <c r="E122" s="69"/>
      <c r="F122" s="69"/>
    </row>
    <row r="123" spans="1:6" ht="15.75">
      <c r="A123" s="69"/>
      <c r="B123" s="69"/>
      <c r="C123" s="68"/>
      <c r="D123" s="68"/>
      <c r="E123" s="69"/>
      <c r="F123" s="69"/>
    </row>
    <row r="124" spans="1:6" ht="15.75">
      <c r="A124" s="69"/>
      <c r="B124" s="69"/>
      <c r="C124" s="68"/>
      <c r="D124" s="68"/>
      <c r="E124" s="69"/>
      <c r="F124" s="69"/>
    </row>
    <row r="125" spans="1:6" ht="15.75">
      <c r="A125" s="69"/>
      <c r="B125" s="69"/>
      <c r="C125" s="68"/>
      <c r="D125" s="68"/>
      <c r="E125" s="69"/>
      <c r="F125" s="69"/>
    </row>
    <row r="126" spans="1:6" ht="15.75">
      <c r="A126" s="69"/>
      <c r="B126" s="69"/>
      <c r="C126" s="68"/>
      <c r="D126" s="68"/>
      <c r="E126" s="69"/>
      <c r="F126" s="69"/>
    </row>
    <row r="127" spans="1:6" ht="15.75">
      <c r="A127" s="69"/>
      <c r="B127" s="69"/>
      <c r="C127" s="68"/>
      <c r="D127" s="68"/>
      <c r="E127" s="69"/>
      <c r="F127" s="69"/>
    </row>
    <row r="128" spans="1:6" ht="15.75">
      <c r="A128" s="69"/>
      <c r="B128" s="69"/>
      <c r="C128" s="68"/>
      <c r="D128" s="68"/>
      <c r="E128" s="69"/>
      <c r="F128" s="69"/>
    </row>
    <row r="129" spans="1:6" ht="15.75">
      <c r="A129" s="69"/>
      <c r="B129" s="69"/>
      <c r="C129" s="68"/>
      <c r="D129" s="68"/>
      <c r="E129" s="69"/>
      <c r="F129" s="69"/>
    </row>
    <row r="130" spans="1:6" ht="15.75">
      <c r="A130" s="69"/>
      <c r="B130" s="69"/>
      <c r="C130" s="68"/>
      <c r="D130" s="68"/>
      <c r="E130" s="69"/>
      <c r="F130" s="69"/>
    </row>
    <row r="131" spans="1:6" ht="15.75">
      <c r="A131" s="69"/>
      <c r="B131" s="69"/>
      <c r="C131" s="68"/>
      <c r="D131" s="68"/>
      <c r="E131" s="69"/>
      <c r="F131" s="69"/>
    </row>
    <row r="132" spans="1:6" ht="15.75">
      <c r="A132" s="69"/>
      <c r="B132" s="69"/>
      <c r="C132" s="68"/>
      <c r="D132" s="68"/>
      <c r="E132" s="69"/>
      <c r="F132" s="69"/>
    </row>
    <row r="133" spans="1:6" ht="15.75">
      <c r="A133" s="69"/>
      <c r="B133" s="69"/>
      <c r="C133" s="68"/>
      <c r="D133" s="68"/>
      <c r="E133" s="69"/>
      <c r="F133" s="69"/>
    </row>
    <row r="134" spans="1:6" ht="15.75">
      <c r="A134" s="69"/>
      <c r="B134" s="69"/>
      <c r="C134" s="68"/>
      <c r="D134" s="68"/>
      <c r="E134" s="69"/>
      <c r="F134" s="69"/>
    </row>
    <row r="135" spans="1:6" ht="15.75">
      <c r="A135" s="69"/>
      <c r="B135" s="69"/>
      <c r="C135" s="68"/>
      <c r="D135" s="68"/>
      <c r="E135" s="69"/>
      <c r="F135" s="69"/>
    </row>
    <row r="136" spans="1:6" ht="15.75">
      <c r="A136" s="69"/>
      <c r="B136" s="69"/>
      <c r="C136" s="68"/>
      <c r="D136" s="68"/>
      <c r="E136" s="69"/>
      <c r="F136" s="69"/>
    </row>
    <row r="137" spans="1:6" ht="15.75">
      <c r="A137" s="69"/>
      <c r="B137" s="69"/>
      <c r="C137" s="68"/>
      <c r="D137" s="68"/>
      <c r="E137" s="69"/>
      <c r="F137" s="69"/>
    </row>
    <row r="138" spans="1:6" ht="15.75">
      <c r="A138" s="69"/>
      <c r="B138" s="69"/>
      <c r="C138" s="68"/>
      <c r="D138" s="68"/>
      <c r="E138" s="69"/>
      <c r="F138" s="69"/>
    </row>
    <row r="139" spans="1:6" ht="15.75">
      <c r="A139" s="69"/>
      <c r="B139" s="69"/>
      <c r="C139" s="68"/>
      <c r="D139" s="68"/>
      <c r="E139" s="69"/>
      <c r="F139" s="69"/>
    </row>
    <row r="140" spans="1:6" ht="15.75">
      <c r="A140" s="69"/>
      <c r="B140" s="69"/>
      <c r="C140" s="68"/>
      <c r="D140" s="68"/>
      <c r="E140" s="69"/>
      <c r="F140" s="69"/>
    </row>
    <row r="141" spans="1:6" ht="15.75">
      <c r="A141" s="69"/>
      <c r="B141" s="69"/>
      <c r="C141" s="68"/>
      <c r="D141" s="68"/>
      <c r="E141" s="69"/>
      <c r="F141" s="69"/>
    </row>
    <row r="142" spans="1:6" ht="15.75">
      <c r="A142" s="69"/>
      <c r="B142" s="69"/>
      <c r="C142" s="68"/>
      <c r="D142" s="68"/>
      <c r="E142" s="69"/>
      <c r="F142" s="69"/>
    </row>
    <row r="143" spans="1:6" ht="15.75">
      <c r="A143" s="69"/>
      <c r="B143" s="69"/>
      <c r="C143" s="68"/>
      <c r="D143" s="68"/>
      <c r="E143" s="69"/>
      <c r="F143" s="69"/>
    </row>
    <row r="144" spans="1:6" ht="15.75">
      <c r="A144" s="69"/>
      <c r="B144" s="69"/>
      <c r="C144" s="68"/>
      <c r="D144" s="68"/>
      <c r="E144" s="69"/>
      <c r="F144" s="69"/>
    </row>
    <row r="145" spans="1:6" ht="15.75">
      <c r="A145" s="69"/>
      <c r="B145" s="69"/>
      <c r="C145" s="68"/>
      <c r="D145" s="68"/>
      <c r="E145" s="69"/>
      <c r="F145" s="69"/>
    </row>
    <row r="146" spans="1:6" ht="15.75">
      <c r="A146" s="69"/>
      <c r="B146" s="69"/>
      <c r="C146" s="68"/>
      <c r="D146" s="68"/>
      <c r="E146" s="69"/>
      <c r="F146" s="69"/>
    </row>
    <row r="147" spans="1:6" ht="15.75">
      <c r="A147" s="69"/>
      <c r="B147" s="69"/>
      <c r="C147" s="68"/>
      <c r="D147" s="68"/>
      <c r="E147" s="69"/>
      <c r="F147" s="69"/>
    </row>
    <row r="148" spans="1:6" ht="15.75">
      <c r="A148" s="69"/>
      <c r="B148" s="69"/>
      <c r="C148" s="68"/>
      <c r="D148" s="68"/>
      <c r="E148" s="69"/>
      <c r="F148" s="69"/>
    </row>
    <row r="149" spans="1:6" ht="15.75">
      <c r="A149" s="69"/>
      <c r="B149" s="69"/>
      <c r="C149" s="68"/>
      <c r="D149" s="68"/>
      <c r="E149" s="69"/>
      <c r="F149" s="69"/>
    </row>
    <row r="150" spans="1:6" ht="15.75">
      <c r="A150" s="69"/>
      <c r="B150" s="69"/>
      <c r="C150" s="68"/>
      <c r="D150" s="68"/>
      <c r="E150" s="69"/>
      <c r="F150" s="69"/>
    </row>
    <row r="151" spans="1:6" ht="15.75">
      <c r="A151" s="69"/>
      <c r="B151" s="69"/>
      <c r="C151" s="68"/>
      <c r="D151" s="68"/>
      <c r="E151" s="69"/>
      <c r="F151" s="69"/>
    </row>
    <row r="152" spans="1:6" ht="15.75">
      <c r="A152" s="69"/>
      <c r="B152" s="69"/>
      <c r="C152" s="68"/>
      <c r="D152" s="68"/>
      <c r="E152" s="69"/>
      <c r="F152" s="69"/>
    </row>
    <row r="153" spans="1:6" ht="15.75">
      <c r="A153" s="69"/>
      <c r="B153" s="69"/>
      <c r="C153" s="68"/>
      <c r="D153" s="68"/>
      <c r="E153" s="69"/>
      <c r="F153" s="69"/>
    </row>
    <row r="154" spans="1:6" ht="15.75">
      <c r="A154" s="69"/>
      <c r="B154" s="69"/>
      <c r="C154" s="68"/>
      <c r="D154" s="68"/>
      <c r="E154" s="69"/>
      <c r="F154" s="69"/>
    </row>
    <row r="155" spans="1:6" ht="15.75">
      <c r="A155" s="69"/>
      <c r="B155" s="69"/>
      <c r="C155" s="68"/>
      <c r="D155" s="68"/>
      <c r="E155" s="69"/>
      <c r="F155" s="69"/>
    </row>
    <row r="156" spans="1:6" ht="15.75">
      <c r="A156" s="69"/>
      <c r="B156" s="69"/>
      <c r="C156" s="68"/>
      <c r="D156" s="68"/>
      <c r="E156" s="69"/>
      <c r="F156" s="69"/>
    </row>
    <row r="157" spans="1:6" ht="15.75">
      <c r="A157" s="69"/>
      <c r="B157" s="69"/>
      <c r="C157" s="68"/>
      <c r="D157" s="68"/>
      <c r="E157" s="69"/>
      <c r="F157" s="69"/>
    </row>
    <row r="158" spans="1:6" ht="15.75">
      <c r="A158" s="69"/>
      <c r="B158" s="69"/>
      <c r="C158" s="68"/>
      <c r="D158" s="68"/>
      <c r="E158" s="69"/>
      <c r="F158" s="69"/>
    </row>
    <row r="159" spans="1:6" ht="15.75">
      <c r="A159" s="69"/>
      <c r="B159" s="69"/>
      <c r="C159" s="68"/>
      <c r="D159" s="68"/>
      <c r="E159" s="69"/>
      <c r="F159" s="69"/>
    </row>
    <row r="160" spans="1:6" ht="15.75">
      <c r="A160" s="69"/>
      <c r="B160" s="69"/>
      <c r="C160" s="68"/>
      <c r="D160" s="68"/>
      <c r="E160" s="69"/>
      <c r="F160" s="69"/>
    </row>
    <row r="161" spans="1:6" ht="15.75">
      <c r="A161" s="69"/>
      <c r="B161" s="69"/>
      <c r="C161" s="68"/>
      <c r="D161" s="68"/>
      <c r="E161" s="69"/>
      <c r="F161" s="69"/>
    </row>
    <row r="162" spans="1:6" ht="15.75">
      <c r="A162" s="69"/>
      <c r="B162" s="69"/>
      <c r="C162" s="68"/>
      <c r="D162" s="68"/>
      <c r="E162" s="69"/>
      <c r="F162" s="69"/>
    </row>
    <row r="163" spans="1:6" ht="15.75">
      <c r="A163" s="69"/>
      <c r="B163" s="69"/>
      <c r="C163" s="68"/>
      <c r="D163" s="68"/>
      <c r="E163" s="69"/>
      <c r="F163" s="69"/>
    </row>
    <row r="164" spans="1:6" ht="15.75">
      <c r="A164" s="69"/>
      <c r="B164" s="69"/>
      <c r="C164" s="68"/>
      <c r="D164" s="68"/>
      <c r="E164" s="69"/>
      <c r="F164" s="69"/>
    </row>
    <row r="165" spans="1:6" ht="15.75">
      <c r="A165" s="69"/>
      <c r="B165" s="69"/>
      <c r="C165" s="68"/>
      <c r="D165" s="68"/>
      <c r="E165" s="69"/>
      <c r="F165" s="69"/>
    </row>
    <row r="166" spans="1:6" ht="15.75">
      <c r="A166" s="69"/>
      <c r="B166" s="69"/>
      <c r="C166" s="68"/>
      <c r="D166" s="68"/>
      <c r="E166" s="69"/>
      <c r="F166" s="69"/>
    </row>
    <row r="167" spans="1:6" ht="15.75">
      <c r="A167" s="69"/>
      <c r="B167" s="69"/>
      <c r="C167" s="68"/>
      <c r="D167" s="68"/>
      <c r="E167" s="69"/>
      <c r="F167" s="69"/>
    </row>
    <row r="168" spans="1:6" ht="15.75">
      <c r="A168" s="69"/>
      <c r="B168" s="69"/>
      <c r="C168" s="68"/>
      <c r="D168" s="68"/>
      <c r="E168" s="69"/>
      <c r="F168" s="69"/>
    </row>
    <row r="169" spans="1:6" ht="15.75">
      <c r="A169" s="69"/>
      <c r="B169" s="69"/>
      <c r="C169" s="68"/>
      <c r="D169" s="68"/>
      <c r="E169" s="69"/>
      <c r="F169" s="69"/>
    </row>
    <row r="170" spans="1:6" ht="15.75">
      <c r="A170" s="69"/>
      <c r="B170" s="69"/>
      <c r="C170" s="68"/>
      <c r="D170" s="68"/>
      <c r="E170" s="69"/>
      <c r="F170" s="69"/>
    </row>
    <row r="171" spans="1:6" ht="15.75">
      <c r="A171" s="69"/>
      <c r="B171" s="69"/>
      <c r="C171" s="68"/>
      <c r="D171" s="68"/>
      <c r="E171" s="69"/>
      <c r="F171" s="69"/>
    </row>
    <row r="172" spans="1:6" ht="15.75">
      <c r="A172" s="69"/>
      <c r="B172" s="69"/>
      <c r="C172" s="68"/>
      <c r="D172" s="68"/>
      <c r="E172" s="69"/>
      <c r="F172" s="69"/>
    </row>
    <row r="173" spans="1:6" ht="15.75">
      <c r="A173" s="69"/>
      <c r="B173" s="69"/>
      <c r="C173" s="68"/>
      <c r="D173" s="68"/>
      <c r="E173" s="69"/>
      <c r="F173" s="69"/>
    </row>
    <row r="174" spans="1:6" ht="15.75">
      <c r="A174" s="69"/>
      <c r="B174" s="69"/>
      <c r="C174" s="68"/>
      <c r="D174" s="68"/>
      <c r="E174" s="69"/>
      <c r="F174" s="69"/>
    </row>
    <row r="175" spans="1:6" ht="15.75">
      <c r="A175" s="69"/>
      <c r="B175" s="69"/>
      <c r="C175" s="68"/>
      <c r="D175" s="68"/>
      <c r="E175" s="69"/>
      <c r="F175" s="69"/>
    </row>
    <row r="176" spans="1:6" ht="15.75">
      <c r="A176" s="69"/>
      <c r="B176" s="69"/>
      <c r="C176" s="68"/>
      <c r="D176" s="68"/>
      <c r="E176" s="69"/>
      <c r="F176" s="69"/>
    </row>
    <row r="177" spans="1:6" ht="15.75">
      <c r="A177" s="69"/>
      <c r="B177" s="69"/>
      <c r="C177" s="68"/>
      <c r="D177" s="68"/>
      <c r="E177" s="69"/>
      <c r="F177" s="69"/>
    </row>
    <row r="178" spans="1:6" ht="15.75">
      <c r="A178" s="69"/>
      <c r="B178" s="69"/>
      <c r="C178" s="68"/>
      <c r="D178" s="68"/>
      <c r="E178" s="69"/>
      <c r="F178" s="69"/>
    </row>
    <row r="179" spans="1:6" ht="15.75">
      <c r="A179" s="69"/>
      <c r="B179" s="69"/>
      <c r="C179" s="68"/>
      <c r="D179" s="68"/>
      <c r="E179" s="69"/>
      <c r="F179" s="69"/>
    </row>
    <row r="180" spans="1:6" ht="15.75">
      <c r="A180" s="69"/>
      <c r="B180" s="69"/>
      <c r="C180" s="68"/>
      <c r="D180" s="68"/>
      <c r="E180" s="69"/>
      <c r="F180" s="69"/>
    </row>
    <row r="181" spans="1:6" ht="15.75">
      <c r="A181" s="69"/>
      <c r="B181" s="69"/>
      <c r="C181" s="68"/>
      <c r="D181" s="68"/>
      <c r="E181" s="69"/>
      <c r="F181" s="69"/>
    </row>
    <row r="182" spans="1:6" ht="15.75">
      <c r="A182" s="69"/>
      <c r="B182" s="69"/>
      <c r="C182" s="68"/>
      <c r="D182" s="68"/>
      <c r="E182" s="69"/>
      <c r="F182" s="69"/>
    </row>
    <row r="183" spans="1:6" ht="15.75">
      <c r="A183" s="69"/>
      <c r="B183" s="69"/>
      <c r="C183" s="68"/>
      <c r="D183" s="68"/>
      <c r="E183" s="69"/>
      <c r="F183" s="69"/>
    </row>
    <row r="184" spans="1:6" ht="15.75">
      <c r="A184" s="69"/>
      <c r="B184" s="69"/>
      <c r="C184" s="68"/>
      <c r="D184" s="68"/>
      <c r="E184" s="69"/>
      <c r="F184" s="69"/>
    </row>
    <row r="185" spans="1:6" ht="15.75">
      <c r="A185" s="69"/>
      <c r="B185" s="69"/>
      <c r="C185" s="68"/>
      <c r="D185" s="68"/>
      <c r="E185" s="69"/>
      <c r="F185" s="69"/>
    </row>
    <row r="186" spans="1:6" ht="15.75">
      <c r="A186" s="69"/>
      <c r="B186" s="69"/>
      <c r="C186" s="68"/>
      <c r="D186" s="68"/>
      <c r="E186" s="69"/>
      <c r="F186" s="69"/>
    </row>
    <row r="187" spans="1:6" ht="15.75">
      <c r="A187" s="69"/>
      <c r="B187" s="69"/>
      <c r="C187" s="68"/>
      <c r="D187" s="68"/>
      <c r="E187" s="69"/>
      <c r="F187" s="69"/>
    </row>
    <row r="188" spans="1:6" ht="15.75">
      <c r="A188" s="69"/>
      <c r="B188" s="69"/>
      <c r="C188" s="68"/>
      <c r="D188" s="68"/>
      <c r="E188" s="69"/>
      <c r="F188" s="69"/>
    </row>
    <row r="189" spans="1:6" ht="15.75">
      <c r="A189" s="69"/>
      <c r="B189" s="69"/>
      <c r="C189" s="68"/>
      <c r="D189" s="68"/>
      <c r="E189" s="69"/>
      <c r="F189" s="69"/>
    </row>
    <row r="190" spans="1:6" ht="15.75">
      <c r="A190" s="69"/>
      <c r="B190" s="69"/>
      <c r="C190" s="68"/>
      <c r="D190" s="68"/>
      <c r="E190" s="69"/>
      <c r="F190" s="69"/>
    </row>
    <row r="191" spans="1:6" ht="15.75">
      <c r="A191" s="69"/>
      <c r="B191" s="69"/>
      <c r="C191" s="68"/>
      <c r="D191" s="68"/>
      <c r="E191" s="69"/>
      <c r="F191" s="69"/>
    </row>
    <row r="192" spans="1:6" ht="15.75">
      <c r="A192" s="69"/>
      <c r="B192" s="69"/>
      <c r="C192" s="68"/>
      <c r="D192" s="68"/>
      <c r="E192" s="69"/>
      <c r="F192" s="69"/>
    </row>
    <row r="193" spans="1:6" ht="15.75">
      <c r="A193" s="69"/>
      <c r="B193" s="69"/>
      <c r="C193" s="68"/>
      <c r="D193" s="68"/>
      <c r="E193" s="69"/>
      <c r="F193" s="69"/>
    </row>
    <row r="194" spans="1:6" ht="15.75">
      <c r="A194" s="69"/>
      <c r="B194" s="69"/>
      <c r="C194" s="68"/>
      <c r="D194" s="68"/>
      <c r="E194" s="69"/>
      <c r="F194" s="69"/>
    </row>
    <row r="195" spans="1:6" ht="15.75">
      <c r="A195" s="69"/>
      <c r="B195" s="69"/>
      <c r="C195" s="68"/>
      <c r="D195" s="68"/>
      <c r="E195" s="69"/>
      <c r="F195" s="69"/>
    </row>
    <row r="196" spans="1:6" ht="15.75">
      <c r="A196" s="69"/>
      <c r="B196" s="69"/>
      <c r="C196" s="68"/>
      <c r="D196" s="68"/>
      <c r="E196" s="69"/>
      <c r="F196" s="69"/>
    </row>
    <row r="197" spans="1:6" ht="15.75">
      <c r="A197" s="69"/>
      <c r="B197" s="69"/>
      <c r="C197" s="68"/>
      <c r="D197" s="68"/>
      <c r="E197" s="69"/>
      <c r="F197" s="69"/>
    </row>
    <row r="198" spans="1:6" ht="15.75">
      <c r="A198" s="69"/>
      <c r="B198" s="69"/>
      <c r="C198" s="68"/>
      <c r="D198" s="68"/>
      <c r="E198" s="69"/>
      <c r="F198" s="69"/>
    </row>
    <row r="199" spans="1:6" ht="15.75">
      <c r="A199" s="69"/>
      <c r="B199" s="69"/>
      <c r="C199" s="68"/>
      <c r="D199" s="68"/>
      <c r="E199" s="69"/>
      <c r="F199" s="69"/>
    </row>
    <row r="200" spans="1:6" ht="15.75">
      <c r="A200" s="69"/>
      <c r="B200" s="69"/>
      <c r="C200" s="68"/>
      <c r="D200" s="68"/>
      <c r="E200" s="69"/>
      <c r="F200" s="69"/>
    </row>
    <row r="201" spans="1:6" ht="15.75">
      <c r="A201" s="69"/>
      <c r="B201" s="69"/>
      <c r="C201" s="68"/>
      <c r="D201" s="68"/>
      <c r="E201" s="69"/>
      <c r="F201" s="69"/>
    </row>
    <row r="202" spans="1:6" ht="15.75">
      <c r="A202" s="69"/>
      <c r="B202" s="69"/>
      <c r="C202" s="68"/>
      <c r="D202" s="68"/>
      <c r="E202" s="69"/>
      <c r="F202" s="69"/>
    </row>
    <row r="203" spans="1:6" ht="15.75">
      <c r="A203" s="69"/>
      <c r="B203" s="69"/>
      <c r="C203" s="68"/>
      <c r="D203" s="68"/>
      <c r="E203" s="69"/>
      <c r="F203" s="69"/>
    </row>
    <row r="204" spans="1:6" ht="15.75">
      <c r="A204" s="69"/>
      <c r="B204" s="69"/>
      <c r="C204" s="68"/>
      <c r="D204" s="68"/>
      <c r="E204" s="69"/>
      <c r="F204" s="69"/>
    </row>
    <row r="205" spans="1:6" ht="15.75">
      <c r="A205" s="69"/>
      <c r="B205" s="69"/>
      <c r="C205" s="68"/>
      <c r="D205" s="68"/>
      <c r="E205" s="69"/>
      <c r="F205" s="69"/>
    </row>
    <row r="206" spans="1:6" ht="15.75">
      <c r="A206" s="69"/>
      <c r="B206" s="69"/>
      <c r="C206" s="68"/>
      <c r="D206" s="68"/>
      <c r="E206" s="69"/>
      <c r="F206" s="69"/>
    </row>
    <row r="207" spans="1:6" ht="15.75">
      <c r="A207" s="69"/>
      <c r="B207" s="69"/>
      <c r="C207" s="68"/>
      <c r="D207" s="68"/>
      <c r="E207" s="69"/>
      <c r="F207" s="69"/>
    </row>
    <row r="208" spans="1:6" ht="15.75">
      <c r="A208" s="69"/>
      <c r="B208" s="69"/>
      <c r="C208" s="68"/>
      <c r="D208" s="68"/>
      <c r="E208" s="69"/>
      <c r="F208" s="69"/>
    </row>
    <row r="209" spans="1:6" ht="15.75">
      <c r="A209" s="69"/>
      <c r="B209" s="69"/>
      <c r="C209" s="68"/>
      <c r="D209" s="68"/>
      <c r="E209" s="69"/>
      <c r="F209" s="69"/>
    </row>
    <row r="210" spans="1:6" ht="15.75">
      <c r="A210" s="69"/>
      <c r="B210" s="69"/>
      <c r="C210" s="68"/>
      <c r="D210" s="68"/>
      <c r="E210" s="69"/>
      <c r="F210" s="69"/>
    </row>
    <row r="211" spans="1:6" ht="15.75">
      <c r="A211" s="69"/>
      <c r="B211" s="69"/>
      <c r="C211" s="68"/>
      <c r="D211" s="68"/>
      <c r="E211" s="69"/>
      <c r="F211" s="69"/>
    </row>
    <row r="212" spans="1:6" ht="15.75">
      <c r="A212" s="69"/>
      <c r="B212" s="69"/>
      <c r="C212" s="68"/>
      <c r="D212" s="68"/>
      <c r="E212" s="69"/>
      <c r="F212" s="69"/>
    </row>
    <row r="213" spans="1:6" ht="15.75">
      <c r="A213" s="69"/>
      <c r="B213" s="69"/>
      <c r="C213" s="68"/>
      <c r="D213" s="68"/>
      <c r="E213" s="69"/>
      <c r="F213" s="69"/>
    </row>
    <row r="214" spans="1:6" ht="15.75">
      <c r="A214" s="69"/>
      <c r="B214" s="69"/>
      <c r="C214" s="68"/>
      <c r="D214" s="68"/>
      <c r="E214" s="69"/>
      <c r="F214" s="69"/>
    </row>
    <row r="215" spans="1:6" ht="15.75">
      <c r="A215" s="69"/>
      <c r="B215" s="69"/>
      <c r="C215" s="68"/>
      <c r="D215" s="68"/>
      <c r="E215" s="69"/>
      <c r="F215" s="69"/>
    </row>
    <row r="216" spans="1:6" ht="15.75">
      <c r="A216" s="69"/>
      <c r="B216" s="69"/>
      <c r="C216" s="68"/>
      <c r="D216" s="68"/>
      <c r="E216" s="69"/>
      <c r="F216" s="69"/>
    </row>
    <row r="217" spans="1:6" ht="15.75">
      <c r="A217" s="69"/>
      <c r="B217" s="69"/>
      <c r="C217" s="68"/>
      <c r="D217" s="68"/>
      <c r="E217" s="69"/>
      <c r="F217" s="69"/>
    </row>
    <row r="218" spans="1:6" ht="15.75">
      <c r="A218" s="69"/>
      <c r="B218" s="69"/>
      <c r="C218" s="68"/>
      <c r="D218" s="68"/>
      <c r="E218" s="69"/>
      <c r="F218" s="69"/>
    </row>
    <row r="219" spans="1:6" ht="15.75">
      <c r="A219" s="69"/>
      <c r="B219" s="69"/>
      <c r="C219" s="68"/>
      <c r="D219" s="68"/>
      <c r="E219" s="69"/>
      <c r="F219" s="69"/>
    </row>
    <row r="220" spans="1:6" ht="15.75">
      <c r="A220" s="69"/>
      <c r="B220" s="69"/>
      <c r="C220" s="68"/>
      <c r="D220" s="68"/>
      <c r="E220" s="69"/>
      <c r="F220" s="69"/>
    </row>
    <row r="221" spans="1:6" ht="15.75">
      <c r="A221" s="69"/>
      <c r="B221" s="69"/>
      <c r="C221" s="68"/>
      <c r="D221" s="68"/>
      <c r="E221" s="69"/>
      <c r="F221" s="69"/>
    </row>
    <row r="222" spans="1:6" ht="15.75">
      <c r="A222" s="69"/>
      <c r="B222" s="69"/>
      <c r="C222" s="68"/>
      <c r="D222" s="68"/>
      <c r="E222" s="69"/>
      <c r="F222" s="69"/>
    </row>
    <row r="223" spans="1:6" ht="15.75">
      <c r="A223" s="69"/>
      <c r="B223" s="69"/>
      <c r="C223" s="68"/>
      <c r="D223" s="68"/>
      <c r="E223" s="69"/>
      <c r="F223" s="69"/>
    </row>
    <row r="224" spans="1:6" ht="15.75">
      <c r="A224" s="69"/>
      <c r="B224" s="69"/>
      <c r="C224" s="68"/>
      <c r="D224" s="68"/>
      <c r="E224" s="69"/>
      <c r="F224" s="69"/>
    </row>
    <row r="225" spans="1:6" ht="15.75">
      <c r="A225" s="69"/>
      <c r="B225" s="69"/>
      <c r="C225" s="68"/>
      <c r="D225" s="68"/>
      <c r="E225" s="69"/>
      <c r="F225" s="69"/>
    </row>
    <row r="226" spans="1:6" ht="15.75">
      <c r="A226" s="69"/>
      <c r="B226" s="69"/>
      <c r="C226" s="68"/>
      <c r="D226" s="68"/>
      <c r="E226" s="69"/>
      <c r="F226" s="69"/>
    </row>
    <row r="227" spans="1:6" ht="15.75">
      <c r="A227" s="69"/>
      <c r="B227" s="69"/>
      <c r="C227" s="68"/>
      <c r="D227" s="68"/>
      <c r="E227" s="69"/>
      <c r="F227" s="69"/>
    </row>
    <row r="228" spans="1:6" ht="15.75">
      <c r="A228" s="69"/>
      <c r="B228" s="69"/>
      <c r="C228" s="68"/>
      <c r="D228" s="68"/>
      <c r="E228" s="69"/>
      <c r="F228" s="69"/>
    </row>
    <row r="229" spans="1:6" ht="15.75">
      <c r="A229" s="69"/>
      <c r="B229" s="69"/>
      <c r="C229" s="68"/>
      <c r="D229" s="68"/>
      <c r="E229" s="69"/>
      <c r="F229" s="69"/>
    </row>
    <row r="230" spans="1:6" ht="15.75">
      <c r="A230" s="69"/>
      <c r="B230" s="69"/>
      <c r="C230" s="68"/>
      <c r="D230" s="68"/>
      <c r="E230" s="69"/>
      <c r="F230" s="69"/>
    </row>
    <row r="231" spans="1:6" ht="15.75">
      <c r="A231" s="69"/>
      <c r="B231" s="69"/>
      <c r="C231" s="68"/>
      <c r="D231" s="68"/>
      <c r="E231" s="69"/>
      <c r="F231" s="69"/>
    </row>
    <row r="232" spans="1:6" ht="15.75">
      <c r="A232" s="69"/>
      <c r="B232" s="69"/>
      <c r="C232" s="68"/>
      <c r="D232" s="68"/>
      <c r="E232" s="69"/>
      <c r="F232" s="69"/>
    </row>
    <row r="233" spans="1:6" ht="15.75">
      <c r="A233" s="69"/>
      <c r="B233" s="69"/>
      <c r="C233" s="68"/>
      <c r="D233" s="68"/>
      <c r="E233" s="69"/>
      <c r="F233" s="69"/>
    </row>
    <row r="234" spans="1:6" ht="15.75">
      <c r="A234" s="69"/>
      <c r="B234" s="69"/>
      <c r="C234" s="68"/>
      <c r="D234" s="68"/>
      <c r="E234" s="69"/>
      <c r="F234" s="69"/>
    </row>
    <row r="235" spans="1:6" ht="15.75">
      <c r="A235" s="69"/>
      <c r="B235" s="69"/>
      <c r="C235" s="68"/>
      <c r="D235" s="68"/>
      <c r="E235" s="69"/>
      <c r="F235" s="69"/>
    </row>
    <row r="236" spans="1:6" ht="15.75">
      <c r="A236" s="69"/>
      <c r="B236" s="69"/>
      <c r="C236" s="68"/>
      <c r="D236" s="68"/>
      <c r="E236" s="69"/>
      <c r="F236" s="69"/>
    </row>
    <row r="237" spans="1:6" ht="15.75">
      <c r="A237" s="69"/>
      <c r="B237" s="69"/>
      <c r="C237" s="68"/>
      <c r="D237" s="68"/>
      <c r="E237" s="69"/>
      <c r="F237" s="69"/>
    </row>
    <row r="238" spans="1:6" ht="15.75">
      <c r="A238" s="69"/>
      <c r="B238" s="69"/>
      <c r="C238" s="68"/>
      <c r="D238" s="68"/>
      <c r="E238" s="69"/>
      <c r="F238" s="69"/>
    </row>
    <row r="239" spans="1:6" ht="15.75">
      <c r="A239" s="69"/>
      <c r="B239" s="69"/>
      <c r="C239" s="68"/>
      <c r="D239" s="68"/>
      <c r="E239" s="69"/>
      <c r="F239" s="69"/>
    </row>
    <row r="240" spans="1:6" ht="15.75">
      <c r="A240" s="69"/>
      <c r="B240" s="69"/>
      <c r="C240" s="68"/>
      <c r="D240" s="68"/>
      <c r="E240" s="69"/>
      <c r="F240" s="69"/>
    </row>
    <row r="241" spans="1:6" ht="15.75">
      <c r="A241" s="69"/>
      <c r="B241" s="69"/>
      <c r="C241" s="68"/>
      <c r="D241" s="68"/>
      <c r="E241" s="69"/>
      <c r="F241" s="69"/>
    </row>
    <row r="242" spans="1:6" ht="15.75">
      <c r="A242" s="69"/>
      <c r="B242" s="69"/>
      <c r="C242" s="68"/>
      <c r="D242" s="68"/>
      <c r="E242" s="69"/>
      <c r="F242" s="69"/>
    </row>
    <row r="243" spans="1:6" ht="15.75">
      <c r="A243" s="69"/>
      <c r="B243" s="69"/>
      <c r="C243" s="68"/>
      <c r="D243" s="68"/>
      <c r="E243" s="69"/>
      <c r="F243" s="69"/>
    </row>
    <row r="244" spans="1:6" ht="15.75">
      <c r="A244" s="69"/>
      <c r="B244" s="69"/>
      <c r="C244" s="68"/>
      <c r="D244" s="68"/>
      <c r="E244" s="69"/>
      <c r="F244" s="69"/>
    </row>
    <row r="245" spans="1:6" ht="15.75">
      <c r="A245" s="69"/>
      <c r="B245" s="69"/>
      <c r="C245" s="68"/>
      <c r="D245" s="68"/>
      <c r="E245" s="69"/>
      <c r="F245" s="69"/>
    </row>
    <row r="246" spans="1:6" ht="15.75">
      <c r="A246" s="69"/>
      <c r="B246" s="69"/>
      <c r="C246" s="68"/>
      <c r="D246" s="68"/>
      <c r="E246" s="69"/>
      <c r="F246" s="69"/>
    </row>
    <row r="247" spans="1:6" ht="15.75">
      <c r="A247" s="69"/>
      <c r="B247" s="69"/>
      <c r="C247" s="68"/>
      <c r="D247" s="68"/>
      <c r="E247" s="69"/>
      <c r="F247" s="69"/>
    </row>
    <row r="248" spans="1:6" ht="15.75">
      <c r="A248" s="69"/>
      <c r="B248" s="69"/>
      <c r="C248" s="68"/>
      <c r="D248" s="68"/>
      <c r="E248" s="69"/>
      <c r="F248" s="69"/>
    </row>
    <row r="249" spans="1:6" ht="15.75">
      <c r="A249" s="69"/>
      <c r="B249" s="69"/>
      <c r="C249" s="68"/>
      <c r="D249" s="68"/>
      <c r="E249" s="69"/>
      <c r="F249" s="69"/>
    </row>
    <row r="250" spans="1:6" ht="15.75">
      <c r="A250" s="69"/>
      <c r="B250" s="69"/>
      <c r="C250" s="68"/>
      <c r="D250" s="68"/>
      <c r="E250" s="69"/>
      <c r="F250" s="69"/>
    </row>
    <row r="251" spans="1:6" ht="15.75">
      <c r="A251" s="69"/>
      <c r="B251" s="69"/>
      <c r="C251" s="68"/>
      <c r="D251" s="68"/>
      <c r="E251" s="69"/>
      <c r="F251" s="69"/>
    </row>
    <row r="252" spans="1:6" ht="15.75">
      <c r="A252" s="69"/>
      <c r="B252" s="69"/>
      <c r="C252" s="68"/>
      <c r="D252" s="68"/>
      <c r="E252" s="69"/>
      <c r="F252" s="69"/>
    </row>
    <row r="253" spans="1:6" ht="15.75">
      <c r="A253" s="69"/>
      <c r="B253" s="69"/>
      <c r="C253" s="68"/>
      <c r="D253" s="68"/>
      <c r="E253" s="69"/>
      <c r="F253" s="69"/>
    </row>
    <row r="254" spans="1:6" ht="15.75">
      <c r="A254" s="69"/>
      <c r="B254" s="69"/>
      <c r="C254" s="68"/>
      <c r="D254" s="68"/>
      <c r="E254" s="69"/>
      <c r="F254" s="69"/>
    </row>
    <row r="255" spans="1:6" ht="15.75">
      <c r="A255" s="69"/>
      <c r="B255" s="69"/>
      <c r="C255" s="68"/>
      <c r="D255" s="68"/>
      <c r="E255" s="69"/>
      <c r="F255" s="69"/>
    </row>
    <row r="256" spans="1:6" ht="15.75">
      <c r="A256" s="69"/>
      <c r="B256" s="69"/>
      <c r="C256" s="68"/>
      <c r="D256" s="68"/>
      <c r="E256" s="69"/>
      <c r="F256" s="69"/>
    </row>
    <row r="257" spans="1:6" ht="15.75">
      <c r="A257" s="69"/>
      <c r="B257" s="69"/>
      <c r="C257" s="68"/>
      <c r="D257" s="68"/>
      <c r="E257" s="69"/>
      <c r="F257" s="69"/>
    </row>
    <row r="258" spans="1:6" ht="15.75">
      <c r="A258" s="69"/>
      <c r="B258" s="69"/>
      <c r="C258" s="68"/>
      <c r="D258" s="68"/>
      <c r="E258" s="69"/>
      <c r="F258" s="69"/>
    </row>
    <row r="259" spans="1:6" ht="15.75">
      <c r="A259" s="69"/>
      <c r="B259" s="69"/>
      <c r="C259" s="68"/>
      <c r="D259" s="68"/>
      <c r="E259" s="69"/>
      <c r="F259" s="69"/>
    </row>
    <row r="260" spans="1:6" ht="15.75">
      <c r="A260" s="69"/>
      <c r="B260" s="69"/>
      <c r="C260" s="68"/>
      <c r="D260" s="68"/>
      <c r="E260" s="69"/>
      <c r="F260" s="69"/>
    </row>
    <row r="261" spans="1:6" ht="15.75">
      <c r="A261" s="69"/>
      <c r="B261" s="69"/>
      <c r="C261" s="68"/>
      <c r="D261" s="68"/>
      <c r="E261" s="69"/>
      <c r="F261" s="69"/>
    </row>
    <row r="262" spans="1:6" ht="15.75">
      <c r="A262" s="69"/>
      <c r="B262" s="69"/>
      <c r="C262" s="68"/>
      <c r="D262" s="68"/>
      <c r="E262" s="69"/>
      <c r="F262" s="69"/>
    </row>
    <row r="263" spans="1:6" ht="15.75">
      <c r="A263" s="69"/>
      <c r="B263" s="69"/>
      <c r="C263" s="68"/>
      <c r="D263" s="68"/>
      <c r="E263" s="69"/>
      <c r="F263" s="69"/>
    </row>
    <row r="264" spans="1:6" ht="15.75">
      <c r="A264" s="69"/>
      <c r="B264" s="69"/>
      <c r="C264" s="68"/>
      <c r="D264" s="68"/>
      <c r="E264" s="69"/>
      <c r="F264" s="69"/>
    </row>
    <row r="265" spans="1:6" ht="15.75">
      <c r="A265" s="69"/>
      <c r="B265" s="69"/>
      <c r="C265" s="68"/>
      <c r="D265" s="68"/>
      <c r="E265" s="69"/>
      <c r="F265" s="69"/>
    </row>
    <row r="266" spans="1:6" ht="15.75">
      <c r="A266" s="69"/>
      <c r="B266" s="69"/>
      <c r="C266" s="68"/>
      <c r="D266" s="68"/>
      <c r="E266" s="69"/>
      <c r="F266" s="69"/>
    </row>
    <row r="267" spans="1:6" ht="15.75">
      <c r="A267" s="69"/>
      <c r="B267" s="69"/>
      <c r="C267" s="68"/>
      <c r="D267" s="68"/>
      <c r="E267" s="69"/>
      <c r="F267" s="69"/>
    </row>
    <row r="268" spans="1:6" ht="15.75">
      <c r="A268" s="69"/>
      <c r="B268" s="69"/>
      <c r="C268" s="68"/>
      <c r="D268" s="68"/>
      <c r="E268" s="69"/>
      <c r="F268" s="69"/>
    </row>
    <row r="269" spans="1:6" ht="15.75">
      <c r="A269" s="69"/>
      <c r="B269" s="69"/>
      <c r="C269" s="68"/>
      <c r="D269" s="68"/>
      <c r="E269" s="69"/>
      <c r="F269" s="69"/>
    </row>
    <row r="270" spans="1:6" ht="15.75">
      <c r="A270" s="69"/>
      <c r="B270" s="69"/>
      <c r="C270" s="68"/>
      <c r="D270" s="68"/>
      <c r="E270" s="69"/>
      <c r="F270" s="69"/>
    </row>
    <row r="271" spans="1:6" ht="15.75">
      <c r="A271" s="69"/>
      <c r="B271" s="69"/>
      <c r="C271" s="68"/>
      <c r="D271" s="68"/>
      <c r="E271" s="69"/>
      <c r="F271" s="69"/>
    </row>
    <row r="272" spans="1:6" ht="15.75">
      <c r="A272" s="69"/>
      <c r="B272" s="69"/>
      <c r="C272" s="68"/>
      <c r="D272" s="68"/>
      <c r="E272" s="69"/>
      <c r="F272" s="69"/>
    </row>
    <row r="273" spans="1:6" ht="15.75">
      <c r="A273" s="69"/>
      <c r="B273" s="69"/>
      <c r="C273" s="68"/>
      <c r="D273" s="68"/>
      <c r="E273" s="69"/>
      <c r="F273" s="69"/>
    </row>
    <row r="274" spans="1:6" ht="15.75">
      <c r="A274" s="69"/>
      <c r="B274" s="69"/>
      <c r="C274" s="68"/>
      <c r="D274" s="68"/>
      <c r="E274" s="69"/>
      <c r="F274" s="69"/>
    </row>
    <row r="275" spans="1:6" ht="15.75">
      <c r="A275" s="69"/>
      <c r="B275" s="69"/>
      <c r="C275" s="68"/>
      <c r="D275" s="68"/>
      <c r="E275" s="69"/>
      <c r="F275" s="69"/>
    </row>
    <row r="276" spans="1:6" ht="15.75">
      <c r="A276" s="69"/>
      <c r="B276" s="69"/>
      <c r="C276" s="68"/>
      <c r="D276" s="68"/>
      <c r="E276" s="69"/>
      <c r="F276" s="69"/>
    </row>
    <row r="277" spans="1:6" ht="15.75">
      <c r="A277" s="69"/>
      <c r="B277" s="69"/>
      <c r="C277" s="68"/>
      <c r="D277" s="68"/>
      <c r="E277" s="69"/>
      <c r="F277" s="69"/>
    </row>
    <row r="278" spans="1:6" ht="15.75">
      <c r="A278" s="69"/>
      <c r="B278" s="69"/>
      <c r="C278" s="68"/>
      <c r="D278" s="68"/>
      <c r="E278" s="69"/>
      <c r="F278" s="69"/>
    </row>
    <row r="279" spans="1:6" ht="15.75">
      <c r="A279" s="69"/>
      <c r="B279" s="69"/>
      <c r="C279" s="68"/>
      <c r="D279" s="68"/>
      <c r="E279" s="69"/>
      <c r="F279" s="69"/>
    </row>
    <row r="280" spans="1:6" ht="15.75">
      <c r="A280" s="69"/>
      <c r="B280" s="69"/>
      <c r="C280" s="68"/>
      <c r="D280" s="68"/>
      <c r="E280" s="69"/>
      <c r="F280" s="69"/>
    </row>
    <row r="281" spans="1:6" ht="15.75">
      <c r="A281" s="69"/>
      <c r="B281" s="69"/>
      <c r="C281" s="68"/>
      <c r="D281" s="68"/>
      <c r="E281" s="69"/>
      <c r="F281" s="69"/>
    </row>
    <row r="282" spans="1:6" ht="15.75">
      <c r="A282" s="69"/>
      <c r="B282" s="69"/>
      <c r="C282" s="68"/>
      <c r="D282" s="68"/>
      <c r="E282" s="69"/>
      <c r="F282" s="69"/>
    </row>
    <row r="283" spans="1:6" ht="15.75">
      <c r="A283" s="69"/>
      <c r="B283" s="69"/>
      <c r="C283" s="68"/>
      <c r="D283" s="68"/>
      <c r="E283" s="69"/>
      <c r="F283" s="69"/>
    </row>
    <row r="284" spans="1:6" ht="15.75">
      <c r="A284" s="69"/>
      <c r="B284" s="69"/>
      <c r="C284" s="68"/>
      <c r="D284" s="68"/>
      <c r="E284" s="69"/>
      <c r="F284" s="69"/>
    </row>
    <row r="285" spans="1:6" ht="15.75">
      <c r="A285" s="69"/>
      <c r="B285" s="69"/>
      <c r="C285" s="68"/>
      <c r="D285" s="68"/>
      <c r="E285" s="69"/>
      <c r="F285" s="69"/>
    </row>
    <row r="286" spans="1:6" ht="15.75">
      <c r="A286" s="69"/>
      <c r="B286" s="69"/>
      <c r="C286" s="68"/>
      <c r="D286" s="68"/>
      <c r="E286" s="69"/>
      <c r="F286" s="69"/>
    </row>
    <row r="287" spans="1:6" ht="15.75">
      <c r="A287" s="69"/>
      <c r="B287" s="69"/>
      <c r="C287" s="68"/>
      <c r="D287" s="68"/>
      <c r="E287" s="69"/>
      <c r="F287" s="69"/>
    </row>
    <row r="288" spans="1:6" ht="15.75">
      <c r="A288" s="69"/>
      <c r="B288" s="69"/>
      <c r="C288" s="68"/>
      <c r="D288" s="68"/>
      <c r="E288" s="69"/>
      <c r="F288" s="69"/>
    </row>
    <row r="289" spans="1:6" ht="15.75">
      <c r="A289" s="69"/>
      <c r="B289" s="69"/>
      <c r="C289" s="68"/>
      <c r="D289" s="68"/>
      <c r="E289" s="69"/>
      <c r="F289" s="69"/>
    </row>
    <row r="290" spans="1:6" ht="15.75">
      <c r="A290" s="69"/>
      <c r="B290" s="69"/>
      <c r="C290" s="68"/>
      <c r="D290" s="68"/>
      <c r="E290" s="69"/>
      <c r="F290" s="69"/>
    </row>
    <row r="291" spans="1:6" ht="15.75">
      <c r="A291" s="69"/>
      <c r="B291" s="69"/>
      <c r="C291" s="68"/>
      <c r="D291" s="68"/>
      <c r="E291" s="69"/>
      <c r="F291" s="69"/>
    </row>
    <row r="292" spans="1:6" ht="15.75">
      <c r="A292" s="69"/>
      <c r="B292" s="69"/>
      <c r="C292" s="68"/>
      <c r="D292" s="68"/>
      <c r="E292" s="69"/>
      <c r="F292" s="69"/>
    </row>
    <row r="293" spans="1:6" ht="15.75">
      <c r="A293" s="69"/>
      <c r="B293" s="69"/>
      <c r="C293" s="68"/>
      <c r="D293" s="68"/>
      <c r="E293" s="69"/>
      <c r="F293" s="69"/>
    </row>
    <row r="294" spans="1:6" ht="15.75">
      <c r="A294" s="69"/>
      <c r="B294" s="69"/>
      <c r="C294" s="68"/>
      <c r="D294" s="68"/>
      <c r="E294" s="69"/>
      <c r="F294" s="69"/>
    </row>
    <row r="295" spans="1:6" ht="15.75">
      <c r="A295" s="69"/>
      <c r="B295" s="69"/>
      <c r="C295" s="68"/>
      <c r="D295" s="68"/>
      <c r="E295" s="69"/>
      <c r="F295" s="69"/>
    </row>
    <row r="296" spans="1:6" ht="15.75">
      <c r="A296" s="69"/>
      <c r="B296" s="69"/>
      <c r="C296" s="68"/>
      <c r="D296" s="68"/>
      <c r="E296" s="69"/>
      <c r="F296" s="69"/>
    </row>
    <row r="297" spans="1:6" ht="15.75">
      <c r="A297" s="69"/>
      <c r="B297" s="69"/>
      <c r="C297" s="68"/>
      <c r="D297" s="68"/>
      <c r="E297" s="69"/>
      <c r="F297" s="69"/>
    </row>
    <row r="298" spans="1:6" ht="15.75">
      <c r="A298" s="69"/>
      <c r="B298" s="69"/>
      <c r="C298" s="68"/>
      <c r="D298" s="68"/>
      <c r="E298" s="69"/>
      <c r="F298" s="69"/>
    </row>
    <row r="299" spans="1:6" ht="15.75">
      <c r="A299" s="69"/>
      <c r="B299" s="69"/>
      <c r="C299" s="68"/>
      <c r="D299" s="68"/>
      <c r="E299" s="69"/>
      <c r="F299" s="69"/>
    </row>
    <row r="300" spans="1:6" ht="15.75">
      <c r="A300" s="69"/>
      <c r="B300" s="69"/>
      <c r="C300" s="68"/>
      <c r="D300" s="68"/>
      <c r="E300" s="69"/>
      <c r="F300" s="69"/>
    </row>
    <row r="301" spans="1:6" ht="15.75">
      <c r="A301" s="69"/>
      <c r="B301" s="69"/>
      <c r="C301" s="68"/>
      <c r="D301" s="68"/>
      <c r="E301" s="69"/>
      <c r="F301" s="69"/>
    </row>
    <row r="302" spans="1:6" ht="15.75">
      <c r="A302" s="69"/>
      <c r="B302" s="69"/>
      <c r="C302" s="68"/>
      <c r="D302" s="68"/>
      <c r="E302" s="69"/>
      <c r="F302" s="69"/>
    </row>
    <row r="303" spans="1:6" ht="15.75">
      <c r="A303" s="69"/>
      <c r="B303" s="69"/>
      <c r="C303" s="68"/>
      <c r="D303" s="68"/>
      <c r="E303" s="69"/>
      <c r="F303" s="69"/>
    </row>
    <row r="304" spans="1:6" ht="15.75">
      <c r="A304" s="69"/>
      <c r="B304" s="69"/>
      <c r="C304" s="68"/>
      <c r="D304" s="68"/>
      <c r="E304" s="69"/>
      <c r="F304" s="69"/>
    </row>
    <row r="305" spans="1:6" ht="15.75">
      <c r="A305" s="69"/>
      <c r="B305" s="69"/>
      <c r="C305" s="68"/>
      <c r="D305" s="68"/>
      <c r="E305" s="69"/>
      <c r="F305" s="69"/>
    </row>
    <row r="306" spans="1:6" ht="15.75">
      <c r="A306" s="69"/>
      <c r="B306" s="69"/>
      <c r="C306" s="68"/>
      <c r="D306" s="68"/>
      <c r="E306" s="69"/>
      <c r="F306" s="69"/>
    </row>
    <row r="307" spans="1:6" ht="15.75">
      <c r="A307" s="69"/>
      <c r="B307" s="69"/>
      <c r="C307" s="68"/>
      <c r="D307" s="68"/>
      <c r="E307" s="69"/>
      <c r="F307" s="69"/>
    </row>
    <row r="308" spans="1:6" ht="15.75">
      <c r="A308" s="69"/>
      <c r="B308" s="69"/>
      <c r="C308" s="68"/>
      <c r="D308" s="68"/>
      <c r="E308" s="69"/>
      <c r="F308" s="69"/>
    </row>
    <row r="309" spans="1:6" ht="15.75">
      <c r="A309" s="69"/>
      <c r="B309" s="69"/>
      <c r="C309" s="68"/>
      <c r="D309" s="68"/>
      <c r="E309" s="69"/>
      <c r="F309" s="69"/>
    </row>
    <row r="310" spans="1:6" ht="15.75">
      <c r="A310" s="69"/>
      <c r="B310" s="69"/>
      <c r="C310" s="68"/>
      <c r="D310" s="68"/>
      <c r="E310" s="69"/>
      <c r="F310" s="69"/>
    </row>
    <row r="311" spans="1:6" ht="15.75">
      <c r="A311" s="69"/>
      <c r="B311" s="69"/>
      <c r="C311" s="68"/>
      <c r="D311" s="68"/>
      <c r="E311" s="69"/>
      <c r="F311" s="69"/>
    </row>
    <row r="312" spans="1:6" ht="15.75">
      <c r="A312" s="69"/>
      <c r="B312" s="69"/>
      <c r="C312" s="68"/>
      <c r="D312" s="68"/>
      <c r="E312" s="69"/>
      <c r="F312" s="69"/>
    </row>
    <row r="313" spans="1:6" ht="15.75">
      <c r="A313" s="69"/>
      <c r="B313" s="69"/>
      <c r="C313" s="68"/>
      <c r="D313" s="68"/>
      <c r="E313" s="69"/>
      <c r="F313" s="69"/>
    </row>
    <row r="314" spans="1:6" ht="15.75">
      <c r="A314" s="69"/>
      <c r="B314" s="69"/>
      <c r="C314" s="68"/>
      <c r="D314" s="68"/>
      <c r="E314" s="69"/>
      <c r="F314" s="69"/>
    </row>
    <row r="315" spans="1:6" ht="15.75">
      <c r="A315" s="69"/>
      <c r="B315" s="69"/>
      <c r="C315" s="68"/>
      <c r="D315" s="68"/>
      <c r="E315" s="69"/>
      <c r="F315" s="69"/>
    </row>
    <row r="316" spans="1:6" ht="15.75">
      <c r="A316" s="69"/>
      <c r="B316" s="69"/>
      <c r="C316" s="68"/>
      <c r="D316" s="68"/>
      <c r="E316" s="69"/>
      <c r="F316" s="69"/>
    </row>
    <row r="317" spans="1:6" ht="15.75">
      <c r="A317" s="69"/>
      <c r="B317" s="69"/>
      <c r="C317" s="68"/>
      <c r="D317" s="68"/>
      <c r="E317" s="69"/>
      <c r="F317" s="69"/>
    </row>
    <row r="318" spans="1:6" ht="15.75">
      <c r="A318" s="69"/>
      <c r="B318" s="69"/>
      <c r="C318" s="68"/>
      <c r="D318" s="68"/>
      <c r="E318" s="69"/>
      <c r="F318" s="69"/>
    </row>
    <row r="319" spans="1:6" ht="15.75">
      <c r="A319" s="69"/>
      <c r="B319" s="69"/>
      <c r="C319" s="68"/>
      <c r="D319" s="68"/>
      <c r="E319" s="69"/>
      <c r="F319" s="69"/>
    </row>
    <row r="320" spans="1:6" ht="15.75">
      <c r="A320" s="69"/>
      <c r="B320" s="69"/>
      <c r="C320" s="68"/>
      <c r="D320" s="68"/>
      <c r="E320" s="69"/>
      <c r="F320" s="69"/>
    </row>
    <row r="321" spans="1:6" ht="15.75">
      <c r="A321" s="69"/>
      <c r="B321" s="69"/>
      <c r="C321" s="68"/>
      <c r="D321" s="68"/>
      <c r="E321" s="69"/>
      <c r="F321" s="69"/>
    </row>
    <row r="322" spans="1:6" ht="15.75">
      <c r="A322" s="69"/>
      <c r="B322" s="69"/>
      <c r="C322" s="68"/>
      <c r="D322" s="68"/>
      <c r="E322" s="69"/>
      <c r="F322" s="69"/>
    </row>
    <row r="323" spans="1:6" ht="15.75">
      <c r="A323" s="69"/>
      <c r="B323" s="69"/>
      <c r="C323" s="68"/>
      <c r="D323" s="68"/>
      <c r="E323" s="69"/>
      <c r="F323" s="69"/>
    </row>
    <row r="324" spans="1:6" ht="15.75">
      <c r="A324" s="69"/>
      <c r="B324" s="69"/>
      <c r="C324" s="68"/>
      <c r="D324" s="68"/>
      <c r="E324" s="69"/>
      <c r="F324" s="69"/>
    </row>
    <row r="325" spans="1:6" ht="15.75">
      <c r="A325" s="69"/>
      <c r="B325" s="69"/>
      <c r="C325" s="68"/>
      <c r="D325" s="68"/>
      <c r="E325" s="69"/>
      <c r="F325" s="69"/>
    </row>
    <row r="326" spans="1:6" ht="15.75">
      <c r="A326" s="69"/>
      <c r="B326" s="69"/>
      <c r="C326" s="68"/>
      <c r="D326" s="68"/>
      <c r="E326" s="69"/>
      <c r="F326" s="69"/>
    </row>
    <row r="327" spans="1:6" ht="15.75">
      <c r="A327" s="69"/>
      <c r="B327" s="69"/>
      <c r="C327" s="68"/>
      <c r="D327" s="68"/>
      <c r="E327" s="69"/>
      <c r="F327" s="69"/>
    </row>
    <row r="328" spans="1:6" ht="15.75">
      <c r="A328" s="69"/>
      <c r="B328" s="69"/>
      <c r="C328" s="68"/>
      <c r="D328" s="68"/>
      <c r="E328" s="69"/>
      <c r="F328" s="69"/>
    </row>
    <row r="329" spans="1:6" ht="15.75">
      <c r="A329" s="69"/>
      <c r="B329" s="69"/>
      <c r="C329" s="68"/>
      <c r="D329" s="68"/>
      <c r="E329" s="69"/>
      <c r="F329" s="69"/>
    </row>
    <row r="330" spans="1:6" ht="15.75">
      <c r="A330" s="69"/>
      <c r="B330" s="69"/>
      <c r="C330" s="68"/>
      <c r="D330" s="68"/>
      <c r="E330" s="69"/>
      <c r="F330" s="69"/>
    </row>
    <row r="331" spans="1:6" ht="15.75">
      <c r="A331" s="69"/>
      <c r="B331" s="69"/>
      <c r="C331" s="68"/>
      <c r="D331" s="68"/>
      <c r="E331" s="69"/>
      <c r="F331" s="69"/>
    </row>
    <row r="332" spans="1:6" ht="15.75">
      <c r="A332" s="69"/>
      <c r="B332" s="69"/>
      <c r="C332" s="68"/>
      <c r="D332" s="68"/>
      <c r="E332" s="69"/>
      <c r="F332" s="69"/>
    </row>
    <row r="333" spans="1:6" ht="15.75">
      <c r="A333" s="69"/>
      <c r="B333" s="69"/>
      <c r="C333" s="68"/>
      <c r="D333" s="68"/>
      <c r="E333" s="69"/>
      <c r="F333" s="69"/>
    </row>
    <row r="334" spans="1:6" ht="15.75">
      <c r="A334" s="69"/>
      <c r="B334" s="69"/>
      <c r="C334" s="68"/>
      <c r="D334" s="68"/>
      <c r="E334" s="69"/>
      <c r="F334" s="69"/>
    </row>
    <row r="335" spans="1:6" ht="15.75">
      <c r="A335" s="69"/>
      <c r="B335" s="69"/>
      <c r="C335" s="68"/>
      <c r="D335" s="68"/>
      <c r="E335" s="69"/>
      <c r="F335" s="69"/>
    </row>
    <row r="336" spans="1:6" ht="15.75">
      <c r="A336" s="69"/>
      <c r="B336" s="69"/>
      <c r="C336" s="68"/>
      <c r="D336" s="68"/>
      <c r="E336" s="69"/>
      <c r="F336" s="69"/>
    </row>
    <row r="337" spans="1:6" ht="15.75">
      <c r="A337" s="69"/>
      <c r="B337" s="69"/>
      <c r="C337" s="68"/>
      <c r="D337" s="68"/>
      <c r="E337" s="69"/>
      <c r="F337" s="69"/>
    </row>
    <row r="338" spans="1:6" ht="15.75">
      <c r="A338" s="69"/>
      <c r="B338" s="69"/>
      <c r="C338" s="68"/>
      <c r="D338" s="68"/>
      <c r="E338" s="69"/>
      <c r="F338" s="69"/>
    </row>
    <row r="339" spans="1:6" ht="15.75">
      <c r="A339" s="69"/>
      <c r="B339" s="69"/>
      <c r="C339" s="68"/>
      <c r="D339" s="68"/>
      <c r="E339" s="69"/>
      <c r="F339" s="69"/>
    </row>
    <row r="340" spans="1:6" ht="15.75">
      <c r="A340" s="69"/>
      <c r="B340" s="69"/>
      <c r="C340" s="68"/>
      <c r="D340" s="68"/>
      <c r="E340" s="69"/>
      <c r="F340" s="69"/>
    </row>
    <row r="341" spans="1:6" ht="15.75">
      <c r="A341" s="69"/>
      <c r="B341" s="69"/>
      <c r="C341" s="68"/>
      <c r="D341" s="68"/>
      <c r="E341" s="69"/>
      <c r="F341" s="69"/>
    </row>
    <row r="342" spans="1:6" ht="15.75">
      <c r="A342" s="69"/>
      <c r="B342" s="69"/>
      <c r="C342" s="68"/>
      <c r="D342" s="68"/>
      <c r="E342" s="69"/>
      <c r="F342" s="69"/>
    </row>
    <row r="343" spans="1:6" ht="15.75">
      <c r="A343" s="69"/>
      <c r="B343" s="69"/>
      <c r="C343" s="68"/>
      <c r="D343" s="68"/>
      <c r="E343" s="69"/>
      <c r="F343" s="69"/>
    </row>
    <row r="344" spans="1:6" ht="15.75">
      <c r="A344" s="69"/>
      <c r="B344" s="69"/>
      <c r="C344" s="68"/>
      <c r="D344" s="68"/>
      <c r="E344" s="69"/>
      <c r="F344" s="69"/>
    </row>
    <row r="345" spans="1:6" ht="15.75">
      <c r="A345" s="69"/>
      <c r="B345" s="69"/>
      <c r="C345" s="68"/>
      <c r="D345" s="68"/>
      <c r="E345" s="69"/>
      <c r="F345" s="69"/>
    </row>
    <row r="346" spans="1:6" ht="15.75">
      <c r="A346" s="69"/>
      <c r="B346" s="69"/>
      <c r="C346" s="68"/>
      <c r="D346" s="68"/>
      <c r="E346" s="69"/>
      <c r="F346" s="69"/>
    </row>
    <row r="347" spans="1:6" ht="15.75">
      <c r="A347" s="69"/>
      <c r="B347" s="69"/>
      <c r="C347" s="68"/>
      <c r="D347" s="68"/>
      <c r="E347" s="69"/>
      <c r="F347" s="69"/>
    </row>
    <row r="348" spans="1:6" ht="15.75">
      <c r="A348" s="69"/>
      <c r="B348" s="69"/>
      <c r="C348" s="68"/>
      <c r="D348" s="68"/>
      <c r="E348" s="69"/>
      <c r="F348" s="69"/>
    </row>
    <row r="349" spans="1:6" ht="15.75">
      <c r="A349" s="69"/>
      <c r="B349" s="69"/>
      <c r="C349" s="68"/>
      <c r="D349" s="68"/>
      <c r="E349" s="69"/>
      <c r="F349" s="69"/>
    </row>
    <row r="350" spans="1:6" ht="15.75">
      <c r="A350" s="69"/>
      <c r="B350" s="69"/>
      <c r="C350" s="68"/>
      <c r="D350" s="68"/>
      <c r="E350" s="69"/>
      <c r="F350" s="69"/>
    </row>
    <row r="351" spans="1:6" ht="15.75">
      <c r="A351" s="69"/>
      <c r="B351" s="69"/>
      <c r="C351" s="68"/>
      <c r="D351" s="68"/>
      <c r="E351" s="69"/>
      <c r="F351" s="69"/>
    </row>
    <row r="352" spans="1:6" ht="15.75">
      <c r="A352" s="69"/>
      <c r="B352" s="69"/>
      <c r="C352" s="68"/>
      <c r="D352" s="68"/>
      <c r="E352" s="69"/>
      <c r="F352" s="69"/>
    </row>
    <row r="353" spans="1:6" ht="15.75">
      <c r="A353" s="69"/>
      <c r="B353" s="69"/>
      <c r="C353" s="68"/>
      <c r="D353" s="68"/>
      <c r="E353" s="69"/>
      <c r="F353" s="69"/>
    </row>
    <row r="354" spans="1:5" ht="15.75">
      <c r="A354" s="69"/>
      <c r="B354" s="69"/>
      <c r="C354" s="68"/>
      <c r="D354" s="68"/>
      <c r="E354" s="69"/>
    </row>
  </sheetData>
  <sheetProtection/>
  <mergeCells count="4">
    <mergeCell ref="B52:E52"/>
    <mergeCell ref="A47:E47"/>
    <mergeCell ref="A6:D6"/>
    <mergeCell ref="A1:D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C12:D17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31496062992125984" bottom="0.15748031496062992" header="0.2362204724409449" footer="0.15748031496062992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view="pageBreakPreview" zoomScale="70" zoomScaleNormal="80" zoomScaleSheetLayoutView="70" zoomScalePageLayoutView="70" workbookViewId="0" topLeftCell="A1">
      <selection activeCell="A1" sqref="A1:D1"/>
    </sheetView>
  </sheetViews>
  <sheetFormatPr defaultColWidth="9.375" defaultRowHeight="15.75"/>
  <cols>
    <col min="1" max="1" width="69.875" style="78" customWidth="1"/>
    <col min="2" max="2" width="11.875" style="78" bestFit="1" customWidth="1"/>
    <col min="3" max="4" width="22.625" style="86" customWidth="1"/>
    <col min="5" max="5" width="1.75390625" style="78" customWidth="1"/>
    <col min="6" max="6" width="12.00390625" style="78" hidden="1" customWidth="1"/>
    <col min="7" max="7" width="12.125" style="78" hidden="1" customWidth="1"/>
    <col min="8" max="8" width="9.375" style="78" hidden="1" customWidth="1"/>
    <col min="9" max="16384" width="9.375" style="78" customWidth="1"/>
  </cols>
  <sheetData>
    <row r="1" spans="1:8" ht="15.75">
      <c r="A1" s="417" t="s">
        <v>560</v>
      </c>
      <c r="B1" s="417"/>
      <c r="C1" s="417"/>
      <c r="D1" s="417"/>
      <c r="E1" s="57"/>
      <c r="F1" s="58"/>
      <c r="G1" s="22"/>
      <c r="H1" s="22"/>
    </row>
    <row r="2" spans="1:8" ht="15.75">
      <c r="A2" s="24" t="s">
        <v>777</v>
      </c>
      <c r="B2" s="20"/>
      <c r="C2" s="20"/>
      <c r="D2" s="20"/>
      <c r="E2" s="57"/>
      <c r="F2" s="58"/>
      <c r="G2" s="22"/>
      <c r="H2" s="22"/>
    </row>
    <row r="3" spans="1:8" ht="15.75">
      <c r="A3" s="21"/>
      <c r="B3" s="28"/>
      <c r="C3" s="28"/>
      <c r="D3" s="28"/>
      <c r="E3" s="57"/>
      <c r="F3" s="25"/>
      <c r="G3" s="60"/>
      <c r="H3" s="60"/>
    </row>
    <row r="4" spans="1:8" ht="15.75">
      <c r="A4" s="32" t="s">
        <v>373</v>
      </c>
      <c r="B4" s="28"/>
      <c r="C4" s="28"/>
      <c r="D4" s="28"/>
      <c r="E4" s="57"/>
      <c r="F4" s="61"/>
      <c r="G4" s="62"/>
      <c r="H4" s="63"/>
    </row>
    <row r="5" spans="1:8" ht="15.75">
      <c r="A5" s="32" t="s">
        <v>374</v>
      </c>
      <c r="B5" s="64"/>
      <c r="C5" s="64"/>
      <c r="D5" s="64"/>
      <c r="E5" s="60"/>
      <c r="F5" s="65"/>
      <c r="G5" s="54"/>
      <c r="H5" s="22"/>
    </row>
    <row r="6" spans="1:8" ht="15.75">
      <c r="A6" s="419">
        <f>Title!B10</f>
        <v>44742</v>
      </c>
      <c r="B6" s="419"/>
      <c r="C6" s="419"/>
      <c r="D6" s="419"/>
      <c r="E6" s="60"/>
      <c r="F6" s="65"/>
      <c r="G6" s="66"/>
      <c r="H6" s="22"/>
    </row>
    <row r="7" spans="1:7" ht="16.5" thickBot="1">
      <c r="A7" s="67"/>
      <c r="B7" s="22"/>
      <c r="C7" s="68"/>
      <c r="D7" s="356" t="str">
        <f>'[2]Balance Sheet'!$H$5</f>
        <v>( thousand BGN)</v>
      </c>
      <c r="E7" s="69"/>
      <c r="F7" s="69"/>
      <c r="G7" s="22"/>
    </row>
    <row r="8" spans="1:6" ht="33.75" customHeight="1">
      <c r="A8" s="276" t="s">
        <v>562</v>
      </c>
      <c r="B8" s="41" t="s">
        <v>377</v>
      </c>
      <c r="C8" s="179" t="s">
        <v>378</v>
      </c>
      <c r="D8" s="255" t="s">
        <v>379</v>
      </c>
      <c r="E8" s="79"/>
      <c r="F8" s="79"/>
    </row>
    <row r="9" spans="1:6" ht="16.5" thickBot="1">
      <c r="A9" s="277" t="s">
        <v>3</v>
      </c>
      <c r="B9" s="278" t="s">
        <v>841</v>
      </c>
      <c r="C9" s="279">
        <v>1</v>
      </c>
      <c r="D9" s="280">
        <v>2</v>
      </c>
      <c r="E9" s="79"/>
      <c r="F9" s="79"/>
    </row>
    <row r="10" spans="1:6" ht="15.75">
      <c r="A10" s="370" t="s">
        <v>563</v>
      </c>
      <c r="B10" s="569"/>
      <c r="C10" s="570"/>
      <c r="D10" s="571"/>
      <c r="E10" s="80"/>
      <c r="F10" s="80"/>
    </row>
    <row r="11" spans="1:6" ht="15.75">
      <c r="A11" s="371" t="s">
        <v>564</v>
      </c>
      <c r="B11" s="572" t="s">
        <v>155</v>
      </c>
      <c r="C11" s="466">
        <v>896510</v>
      </c>
      <c r="D11" s="467">
        <v>775978</v>
      </c>
      <c r="E11" s="80"/>
      <c r="F11" s="80"/>
    </row>
    <row r="12" spans="1:13" ht="15.75">
      <c r="A12" s="371" t="s">
        <v>565</v>
      </c>
      <c r="B12" s="572" t="s">
        <v>156</v>
      </c>
      <c r="C12" s="466">
        <v>-760656</v>
      </c>
      <c r="D12" s="467">
        <v>-708413</v>
      </c>
      <c r="E12" s="81"/>
      <c r="F12" s="81"/>
      <c r="G12" s="82"/>
      <c r="H12" s="82"/>
      <c r="I12" s="82"/>
      <c r="J12" s="82"/>
      <c r="K12" s="82"/>
      <c r="L12" s="82"/>
      <c r="M12" s="82"/>
    </row>
    <row r="13" spans="1:13" ht="15.75">
      <c r="A13" s="371" t="s">
        <v>566</v>
      </c>
      <c r="B13" s="572" t="s">
        <v>157</v>
      </c>
      <c r="C13" s="466">
        <v>0</v>
      </c>
      <c r="D13" s="467">
        <v>0</v>
      </c>
      <c r="E13" s="81"/>
      <c r="F13" s="81"/>
      <c r="G13" s="82"/>
      <c r="H13" s="82"/>
      <c r="I13" s="82"/>
      <c r="J13" s="82"/>
      <c r="K13" s="82"/>
      <c r="L13" s="82"/>
      <c r="M13" s="82"/>
    </row>
    <row r="14" spans="1:13" ht="15.75">
      <c r="A14" s="371" t="s">
        <v>567</v>
      </c>
      <c r="B14" s="572" t="s">
        <v>158</v>
      </c>
      <c r="C14" s="466">
        <v>-69550</v>
      </c>
      <c r="D14" s="467">
        <v>-72108</v>
      </c>
      <c r="E14" s="81"/>
      <c r="F14" s="81"/>
      <c r="G14" s="82"/>
      <c r="H14" s="82"/>
      <c r="I14" s="82"/>
      <c r="J14" s="82"/>
      <c r="K14" s="82"/>
      <c r="L14" s="82"/>
      <c r="M14" s="82"/>
    </row>
    <row r="15" spans="1:13" ht="14.25" customHeight="1">
      <c r="A15" s="371" t="s">
        <v>568</v>
      </c>
      <c r="B15" s="572" t="s">
        <v>159</v>
      </c>
      <c r="C15" s="466">
        <v>-31639</v>
      </c>
      <c r="D15" s="467">
        <v>-33979</v>
      </c>
      <c r="E15" s="81"/>
      <c r="F15" s="81"/>
      <c r="G15" s="82"/>
      <c r="H15" s="82"/>
      <c r="I15" s="82"/>
      <c r="J15" s="82"/>
      <c r="K15" s="82"/>
      <c r="L15" s="82"/>
      <c r="M15" s="82"/>
    </row>
    <row r="16" spans="1:13" ht="15.75">
      <c r="A16" s="372" t="s">
        <v>569</v>
      </c>
      <c r="B16" s="572" t="s">
        <v>160</v>
      </c>
      <c r="C16" s="466">
        <v>-4134</v>
      </c>
      <c r="D16" s="467">
        <v>-4432</v>
      </c>
      <c r="E16" s="81"/>
      <c r="F16" s="81"/>
      <c r="G16" s="82"/>
      <c r="H16" s="82"/>
      <c r="I16" s="82"/>
      <c r="J16" s="82"/>
      <c r="K16" s="82"/>
      <c r="L16" s="82"/>
      <c r="M16" s="82"/>
    </row>
    <row r="17" spans="1:13" ht="15.75">
      <c r="A17" s="373" t="s">
        <v>570</v>
      </c>
      <c r="B17" s="572" t="s">
        <v>161</v>
      </c>
      <c r="C17" s="466"/>
      <c r="D17" s="467"/>
      <c r="E17" s="81"/>
      <c r="F17" s="81"/>
      <c r="G17" s="82"/>
      <c r="H17" s="82"/>
      <c r="I17" s="82"/>
      <c r="J17" s="82"/>
      <c r="K17" s="82"/>
      <c r="L17" s="82"/>
      <c r="M17" s="82"/>
    </row>
    <row r="18" spans="1:13" ht="15.75">
      <c r="A18" s="371" t="s">
        <v>571</v>
      </c>
      <c r="B18" s="572" t="s">
        <v>162</v>
      </c>
      <c r="C18" s="466">
        <v>-2533</v>
      </c>
      <c r="D18" s="467">
        <v>-3868</v>
      </c>
      <c r="E18" s="81"/>
      <c r="F18" s="81"/>
      <c r="G18" s="82"/>
      <c r="H18" s="82"/>
      <c r="I18" s="82"/>
      <c r="J18" s="82"/>
      <c r="K18" s="82"/>
      <c r="L18" s="82"/>
      <c r="M18" s="82"/>
    </row>
    <row r="19" spans="1:13" ht="15.75">
      <c r="A19" s="372" t="s">
        <v>572</v>
      </c>
      <c r="B19" s="572" t="s">
        <v>163</v>
      </c>
      <c r="C19" s="466">
        <v>-240</v>
      </c>
      <c r="D19" s="467">
        <v>-175</v>
      </c>
      <c r="E19" s="81"/>
      <c r="F19" s="81"/>
      <c r="G19" s="82"/>
      <c r="H19" s="82"/>
      <c r="I19" s="82"/>
      <c r="J19" s="82"/>
      <c r="K19" s="82"/>
      <c r="L19" s="82"/>
      <c r="M19" s="82"/>
    </row>
    <row r="20" spans="1:13" ht="15.75">
      <c r="A20" s="371" t="s">
        <v>573</v>
      </c>
      <c r="B20" s="572" t="s">
        <v>164</v>
      </c>
      <c r="C20" s="466">
        <v>-422</v>
      </c>
      <c r="D20" s="467">
        <v>-164</v>
      </c>
      <c r="E20" s="81"/>
      <c r="F20" s="81"/>
      <c r="G20" s="82"/>
      <c r="H20" s="82"/>
      <c r="I20" s="82"/>
      <c r="J20" s="82"/>
      <c r="K20" s="82"/>
      <c r="L20" s="82"/>
      <c r="M20" s="82"/>
    </row>
    <row r="21" spans="1:13" ht="16.5" thickBot="1">
      <c r="A21" s="374" t="s">
        <v>574</v>
      </c>
      <c r="B21" s="573" t="s">
        <v>165</v>
      </c>
      <c r="C21" s="574">
        <f>SUM(C11:C20)</f>
        <v>27336</v>
      </c>
      <c r="D21" s="575">
        <f>SUM(D11:D20)</f>
        <v>-47161</v>
      </c>
      <c r="E21" s="81"/>
      <c r="F21" s="81"/>
      <c r="G21" s="82"/>
      <c r="H21" s="82"/>
      <c r="I21" s="82"/>
      <c r="J21" s="82"/>
      <c r="K21" s="82"/>
      <c r="L21" s="82"/>
      <c r="M21" s="82"/>
    </row>
    <row r="22" spans="1:13" ht="15.75">
      <c r="A22" s="370" t="s">
        <v>575</v>
      </c>
      <c r="B22" s="576"/>
      <c r="C22" s="570"/>
      <c r="D22" s="571"/>
      <c r="E22" s="81"/>
      <c r="F22" s="81"/>
      <c r="G22" s="82"/>
      <c r="H22" s="82"/>
      <c r="I22" s="82"/>
      <c r="J22" s="82"/>
      <c r="K22" s="82"/>
      <c r="L22" s="82"/>
      <c r="M22" s="82"/>
    </row>
    <row r="23" spans="1:13" ht="15.75">
      <c r="A23" s="371" t="s">
        <v>576</v>
      </c>
      <c r="B23" s="572" t="s">
        <v>166</v>
      </c>
      <c r="C23" s="466">
        <v>-9576</v>
      </c>
      <c r="D23" s="467">
        <v>-13221</v>
      </c>
      <c r="E23" s="81"/>
      <c r="F23" s="81"/>
      <c r="G23" s="82"/>
      <c r="H23" s="82"/>
      <c r="I23" s="82"/>
      <c r="J23" s="82"/>
      <c r="K23" s="82"/>
      <c r="L23" s="82"/>
      <c r="M23" s="82"/>
    </row>
    <row r="24" spans="1:13" ht="15.75">
      <c r="A24" s="371" t="s">
        <v>577</v>
      </c>
      <c r="B24" s="572" t="s">
        <v>167</v>
      </c>
      <c r="C24" s="466">
        <v>1148</v>
      </c>
      <c r="D24" s="467">
        <v>868</v>
      </c>
      <c r="E24" s="81"/>
      <c r="F24" s="81"/>
      <c r="G24" s="82"/>
      <c r="H24" s="82"/>
      <c r="I24" s="82"/>
      <c r="J24" s="82"/>
      <c r="K24" s="82"/>
      <c r="L24" s="82"/>
      <c r="M24" s="82"/>
    </row>
    <row r="25" spans="1:13" ht="15.75">
      <c r="A25" s="371" t="s">
        <v>578</v>
      </c>
      <c r="B25" s="572" t="s">
        <v>168</v>
      </c>
      <c r="C25" s="466">
        <v>-1500</v>
      </c>
      <c r="D25" s="467">
        <v>-2846</v>
      </c>
      <c r="E25" s="81"/>
      <c r="F25" s="81"/>
      <c r="G25" s="82"/>
      <c r="H25" s="82"/>
      <c r="I25" s="82"/>
      <c r="J25" s="82"/>
      <c r="K25" s="82"/>
      <c r="L25" s="82"/>
      <c r="M25" s="82"/>
    </row>
    <row r="26" spans="1:13" ht="13.5" customHeight="1">
      <c r="A26" s="371" t="s">
        <v>855</v>
      </c>
      <c r="B26" s="572" t="s">
        <v>169</v>
      </c>
      <c r="C26" s="466">
        <v>684</v>
      </c>
      <c r="D26" s="467">
        <v>1528</v>
      </c>
      <c r="E26" s="81"/>
      <c r="F26" s="81"/>
      <c r="G26" s="82"/>
      <c r="H26" s="82"/>
      <c r="I26" s="82"/>
      <c r="J26" s="82"/>
      <c r="K26" s="82"/>
      <c r="L26" s="82"/>
      <c r="M26" s="82"/>
    </row>
    <row r="27" spans="1:13" ht="15.75">
      <c r="A27" s="371" t="s">
        <v>579</v>
      </c>
      <c r="B27" s="572" t="s">
        <v>170</v>
      </c>
      <c r="C27" s="466">
        <v>859</v>
      </c>
      <c r="D27" s="467">
        <v>121</v>
      </c>
      <c r="E27" s="81"/>
      <c r="F27" s="81"/>
      <c r="G27" s="82"/>
      <c r="H27" s="82"/>
      <c r="I27" s="82"/>
      <c r="J27" s="82"/>
      <c r="K27" s="82"/>
      <c r="L27" s="82"/>
      <c r="M27" s="82"/>
    </row>
    <row r="28" spans="1:13" ht="15.75">
      <c r="A28" s="371" t="s">
        <v>580</v>
      </c>
      <c r="B28" s="572" t="s">
        <v>171</v>
      </c>
      <c r="C28" s="466">
        <v>-4578</v>
      </c>
      <c r="D28" s="467">
        <v>-2333</v>
      </c>
      <c r="E28" s="81"/>
      <c r="F28" s="81"/>
      <c r="G28" s="82"/>
      <c r="H28" s="82"/>
      <c r="I28" s="82"/>
      <c r="J28" s="82"/>
      <c r="K28" s="82"/>
      <c r="L28" s="82"/>
      <c r="M28" s="82"/>
    </row>
    <row r="29" spans="1:13" ht="15.75">
      <c r="A29" s="371" t="s">
        <v>581</v>
      </c>
      <c r="B29" s="572" t="s">
        <v>172</v>
      </c>
      <c r="C29" s="466">
        <v>1012</v>
      </c>
      <c r="D29" s="467">
        <v>681</v>
      </c>
      <c r="E29" s="81"/>
      <c r="F29" s="81"/>
      <c r="G29" s="82"/>
      <c r="H29" s="82"/>
      <c r="I29" s="82"/>
      <c r="J29" s="82"/>
      <c r="K29" s="82"/>
      <c r="L29" s="82"/>
      <c r="M29" s="82"/>
    </row>
    <row r="30" spans="1:13" ht="15.75">
      <c r="A30" s="371" t="s">
        <v>582</v>
      </c>
      <c r="B30" s="572" t="s">
        <v>173</v>
      </c>
      <c r="C30" s="466">
        <v>0</v>
      </c>
      <c r="D30" s="467">
        <v>183</v>
      </c>
      <c r="E30" s="81"/>
      <c r="F30" s="81"/>
      <c r="G30" s="82"/>
      <c r="H30" s="82"/>
      <c r="I30" s="82"/>
      <c r="J30" s="82"/>
      <c r="K30" s="82"/>
      <c r="L30" s="82"/>
      <c r="M30" s="82"/>
    </row>
    <row r="31" spans="1:13" ht="15.75">
      <c r="A31" s="372" t="s">
        <v>572</v>
      </c>
      <c r="B31" s="572" t="s">
        <v>174</v>
      </c>
      <c r="C31" s="466">
        <v>0</v>
      </c>
      <c r="D31" s="467">
        <v>0</v>
      </c>
      <c r="E31" s="81"/>
      <c r="F31" s="81"/>
      <c r="G31" s="82"/>
      <c r="H31" s="82"/>
      <c r="I31" s="82"/>
      <c r="J31" s="82"/>
      <c r="K31" s="82"/>
      <c r="L31" s="82"/>
      <c r="M31" s="82"/>
    </row>
    <row r="32" spans="1:13" ht="15.75">
      <c r="A32" s="371" t="s">
        <v>583</v>
      </c>
      <c r="B32" s="572" t="s">
        <v>175</v>
      </c>
      <c r="C32" s="466">
        <v>12</v>
      </c>
      <c r="D32" s="467">
        <v>0</v>
      </c>
      <c r="E32" s="81"/>
      <c r="F32" s="81"/>
      <c r="G32" s="82"/>
      <c r="H32" s="82"/>
      <c r="I32" s="82"/>
      <c r="J32" s="82"/>
      <c r="K32" s="82"/>
      <c r="L32" s="82"/>
      <c r="M32" s="82"/>
    </row>
    <row r="33" spans="1:13" ht="16.5" thickBot="1">
      <c r="A33" s="374" t="s">
        <v>584</v>
      </c>
      <c r="B33" s="573" t="s">
        <v>176</v>
      </c>
      <c r="C33" s="574">
        <f>SUM(C23:C32)</f>
        <v>-11939</v>
      </c>
      <c r="D33" s="575">
        <f>SUM(D23:D32)</f>
        <v>-15019</v>
      </c>
      <c r="E33" s="81"/>
      <c r="F33" s="81"/>
      <c r="G33" s="82"/>
      <c r="H33" s="82"/>
      <c r="I33" s="82"/>
      <c r="J33" s="82"/>
      <c r="K33" s="82"/>
      <c r="L33" s="82"/>
      <c r="M33" s="82"/>
    </row>
    <row r="34" spans="1:6" ht="15.75">
      <c r="A34" s="370" t="s">
        <v>585</v>
      </c>
      <c r="B34" s="577"/>
      <c r="C34" s="578"/>
      <c r="D34" s="579"/>
      <c r="E34" s="80"/>
      <c r="F34" s="80"/>
    </row>
    <row r="35" spans="1:6" ht="15.75">
      <c r="A35" s="371" t="s">
        <v>586</v>
      </c>
      <c r="B35" s="572" t="s">
        <v>177</v>
      </c>
      <c r="C35" s="466"/>
      <c r="D35" s="467">
        <v>0</v>
      </c>
      <c r="E35" s="80"/>
      <c r="F35" s="80"/>
    </row>
    <row r="36" spans="1:6" ht="15.75">
      <c r="A36" s="372" t="s">
        <v>587</v>
      </c>
      <c r="B36" s="572" t="s">
        <v>178</v>
      </c>
      <c r="C36" s="466">
        <v>-1918</v>
      </c>
      <c r="D36" s="467">
        <v>0</v>
      </c>
      <c r="E36" s="80"/>
      <c r="F36" s="80"/>
    </row>
    <row r="37" spans="1:6" ht="15.75">
      <c r="A37" s="371" t="s">
        <v>588</v>
      </c>
      <c r="B37" s="572" t="s">
        <v>179</v>
      </c>
      <c r="C37" s="466">
        <v>4106</v>
      </c>
      <c r="D37" s="467">
        <v>13217</v>
      </c>
      <c r="E37" s="80"/>
      <c r="F37" s="80"/>
    </row>
    <row r="38" spans="1:6" ht="15.75">
      <c r="A38" s="371" t="s">
        <v>589</v>
      </c>
      <c r="B38" s="572" t="s">
        <v>180</v>
      </c>
      <c r="C38" s="466">
        <v>-46441</v>
      </c>
      <c r="D38" s="467">
        <v>-52980</v>
      </c>
      <c r="E38" s="80"/>
      <c r="F38" s="80"/>
    </row>
    <row r="39" spans="1:6" ht="15.75">
      <c r="A39" s="371" t="s">
        <v>590</v>
      </c>
      <c r="B39" s="572" t="s">
        <v>181</v>
      </c>
      <c r="C39" s="466">
        <v>-8602</v>
      </c>
      <c r="D39" s="467">
        <v>-10608</v>
      </c>
      <c r="E39" s="80"/>
      <c r="F39" s="80"/>
    </row>
    <row r="40" spans="1:6" ht="15.75">
      <c r="A40" s="371" t="s">
        <v>591</v>
      </c>
      <c r="B40" s="572" t="s">
        <v>182</v>
      </c>
      <c r="C40" s="466">
        <v>-176</v>
      </c>
      <c r="D40" s="467">
        <v>-1308</v>
      </c>
      <c r="E40" s="80"/>
      <c r="F40" s="80"/>
    </row>
    <row r="41" spans="1:6" ht="15.75">
      <c r="A41" s="371" t="s">
        <v>592</v>
      </c>
      <c r="B41" s="572" t="s">
        <v>183</v>
      </c>
      <c r="C41" s="466">
        <v>-6</v>
      </c>
      <c r="D41" s="467">
        <v>-12</v>
      </c>
      <c r="E41" s="80"/>
      <c r="F41" s="80"/>
    </row>
    <row r="42" spans="1:8" ht="15.75">
      <c r="A42" s="371" t="s">
        <v>593</v>
      </c>
      <c r="B42" s="572" t="s">
        <v>184</v>
      </c>
      <c r="C42" s="466">
        <v>18935</v>
      </c>
      <c r="D42" s="467">
        <v>109248</v>
      </c>
      <c r="E42" s="80"/>
      <c r="F42" s="80"/>
      <c r="G42" s="82"/>
      <c r="H42" s="82"/>
    </row>
    <row r="43" spans="1:8" ht="16.5" thickBot="1">
      <c r="A43" s="375" t="s">
        <v>594</v>
      </c>
      <c r="B43" s="580" t="s">
        <v>185</v>
      </c>
      <c r="C43" s="581">
        <f>SUM(C35:C42)</f>
        <v>-34102</v>
      </c>
      <c r="D43" s="582">
        <f>SUM(D35:D42)</f>
        <v>57557</v>
      </c>
      <c r="E43" s="80"/>
      <c r="F43" s="80"/>
      <c r="G43" s="82"/>
      <c r="H43" s="82"/>
    </row>
    <row r="44" spans="1:8" ht="16.5" thickBot="1">
      <c r="A44" s="376" t="s">
        <v>595</v>
      </c>
      <c r="B44" s="583" t="s">
        <v>186</v>
      </c>
      <c r="C44" s="584">
        <f>C43+C33+C21</f>
        <v>-18705</v>
      </c>
      <c r="D44" s="585">
        <f>D43+D33+D21</f>
        <v>-4623</v>
      </c>
      <c r="E44" s="80"/>
      <c r="F44" s="80"/>
      <c r="G44" s="82"/>
      <c r="H44" s="82"/>
    </row>
    <row r="45" spans="1:8" ht="16.5" thickBot="1">
      <c r="A45" s="377" t="s">
        <v>791</v>
      </c>
      <c r="B45" s="586" t="s">
        <v>187</v>
      </c>
      <c r="C45" s="587">
        <v>37717</v>
      </c>
      <c r="D45" s="588">
        <v>25139</v>
      </c>
      <c r="E45" s="80"/>
      <c r="F45" s="80"/>
      <c r="G45" s="82"/>
      <c r="H45" s="82"/>
    </row>
    <row r="46" spans="1:8" ht="16.5" thickBot="1">
      <c r="A46" s="377" t="s">
        <v>792</v>
      </c>
      <c r="B46" s="589" t="s">
        <v>188</v>
      </c>
      <c r="C46" s="590">
        <f>C45+C44</f>
        <v>19012</v>
      </c>
      <c r="D46" s="591">
        <f>D45+D44</f>
        <v>20516</v>
      </c>
      <c r="E46" s="80"/>
      <c r="F46" s="80"/>
      <c r="G46" s="82"/>
      <c r="H46" s="82"/>
    </row>
    <row r="47" spans="1:8" ht="15.75">
      <c r="A47" s="378" t="s">
        <v>596</v>
      </c>
      <c r="B47" s="592" t="s">
        <v>189</v>
      </c>
      <c r="C47" s="593">
        <v>19012</v>
      </c>
      <c r="D47" s="594">
        <v>20516</v>
      </c>
      <c r="E47" s="80"/>
      <c r="F47" s="80"/>
      <c r="G47" s="82"/>
      <c r="H47" s="82"/>
    </row>
    <row r="48" spans="1:8" ht="16.5" thickBot="1">
      <c r="A48" s="379" t="s">
        <v>597</v>
      </c>
      <c r="B48" s="595" t="s">
        <v>190</v>
      </c>
      <c r="C48" s="596">
        <v>4</v>
      </c>
      <c r="D48" s="597">
        <v>152</v>
      </c>
      <c r="G48" s="82"/>
      <c r="H48" s="82"/>
    </row>
    <row r="49" spans="1:8" ht="15.75">
      <c r="A49" s="80"/>
      <c r="B49" s="83"/>
      <c r="C49" s="84"/>
      <c r="D49" s="84"/>
      <c r="G49" s="82"/>
      <c r="H49" s="82"/>
    </row>
    <row r="50" spans="1:8" ht="15.75">
      <c r="A50" s="85" t="s">
        <v>598</v>
      </c>
      <c r="G50" s="82"/>
      <c r="H50" s="82"/>
    </row>
    <row r="51" spans="1:8" ht="15.75">
      <c r="A51" s="423" t="s">
        <v>860</v>
      </c>
      <c r="B51" s="423"/>
      <c r="C51" s="423"/>
      <c r="D51" s="423"/>
      <c r="G51" s="82"/>
      <c r="H51" s="82"/>
    </row>
    <row r="52" spans="1:8" ht="15.75">
      <c r="A52" s="87"/>
      <c r="B52" s="87"/>
      <c r="C52" s="87"/>
      <c r="D52" s="87"/>
      <c r="G52" s="82"/>
      <c r="H52" s="82"/>
    </row>
    <row r="53" spans="1:8" ht="15.75">
      <c r="A53" s="87"/>
      <c r="B53" s="87"/>
      <c r="C53" s="87"/>
      <c r="D53" s="87"/>
      <c r="G53" s="82"/>
      <c r="H53" s="82"/>
    </row>
    <row r="54" spans="1:13" s="42" customFormat="1" ht="15.75">
      <c r="A54" s="331" t="s">
        <v>844</v>
      </c>
      <c r="B54" s="422">
        <f>Title!B11</f>
        <v>44799</v>
      </c>
      <c r="C54" s="422"/>
      <c r="D54" s="422"/>
      <c r="E54" s="422"/>
      <c r="F54" s="422"/>
      <c r="G54" s="422"/>
      <c r="H54" s="422"/>
      <c r="M54" s="44"/>
    </row>
    <row r="55" spans="1:13" s="42" customFormat="1" ht="15.75">
      <c r="A55" s="49"/>
      <c r="B55" s="49"/>
      <c r="C55" s="49"/>
      <c r="D55" s="49"/>
      <c r="E55" s="49"/>
      <c r="F55" s="48"/>
      <c r="G55" s="49"/>
      <c r="M55" s="44"/>
    </row>
    <row r="56" spans="1:7" s="42" customFormat="1" ht="15.75">
      <c r="A56" s="331" t="s">
        <v>842</v>
      </c>
      <c r="B56" s="183" t="s">
        <v>776</v>
      </c>
      <c r="E56" s="56"/>
      <c r="F56" s="48"/>
      <c r="G56" s="49"/>
    </row>
    <row r="57" spans="1:7" s="42" customFormat="1" ht="15.75">
      <c r="A57" s="331"/>
      <c r="B57" s="183"/>
      <c r="C57" s="49"/>
      <c r="D57" s="49"/>
      <c r="E57" s="49"/>
      <c r="F57" s="48"/>
      <c r="G57" s="49"/>
    </row>
    <row r="58" spans="1:7" s="42" customFormat="1" ht="15.75">
      <c r="A58" s="331" t="s">
        <v>843</v>
      </c>
      <c r="B58" s="183" t="s">
        <v>838</v>
      </c>
      <c r="E58" s="56"/>
      <c r="F58" s="48"/>
      <c r="G58" s="49"/>
    </row>
    <row r="59" spans="1:8" s="59" customFormat="1" ht="15.75" customHeight="1">
      <c r="A59" s="183"/>
      <c r="B59" s="183"/>
      <c r="C59" s="49"/>
      <c r="D59" s="49"/>
      <c r="E59" s="49"/>
      <c r="F59" s="48"/>
      <c r="G59" s="49"/>
      <c r="H59" s="42"/>
    </row>
    <row r="60" spans="1:8" ht="15.75">
      <c r="A60" s="55"/>
      <c r="B60" s="420"/>
      <c r="C60" s="420"/>
      <c r="D60" s="420"/>
      <c r="E60" s="420"/>
      <c r="F60" s="48"/>
      <c r="G60" s="49"/>
      <c r="H60" s="42"/>
    </row>
    <row r="61" spans="7:8" ht="15.75">
      <c r="G61" s="82"/>
      <c r="H61" s="82"/>
    </row>
    <row r="62" spans="7:8" ht="15.75">
      <c r="G62" s="82"/>
      <c r="H62" s="82"/>
    </row>
    <row r="63" spans="7:8" ht="15.75">
      <c r="G63" s="82"/>
      <c r="H63" s="82"/>
    </row>
    <row r="64" spans="7:8" ht="15.75">
      <c r="G64" s="82"/>
      <c r="H64" s="82"/>
    </row>
    <row r="65" spans="7:8" ht="15.75">
      <c r="G65" s="82"/>
      <c r="H65" s="82"/>
    </row>
    <row r="66" spans="7:8" ht="15.75">
      <c r="G66" s="82"/>
      <c r="H66" s="82"/>
    </row>
    <row r="67" spans="7:8" ht="15.75">
      <c r="G67" s="82"/>
      <c r="H67" s="82"/>
    </row>
    <row r="68" spans="7:8" ht="15.75">
      <c r="G68" s="82"/>
      <c r="H68" s="82"/>
    </row>
    <row r="69" spans="7:8" ht="15.75">
      <c r="G69" s="82"/>
      <c r="H69" s="82"/>
    </row>
    <row r="70" spans="7:8" ht="15.75">
      <c r="G70" s="82"/>
      <c r="H70" s="82"/>
    </row>
    <row r="71" spans="7:8" ht="15.75">
      <c r="G71" s="82"/>
      <c r="H71" s="82"/>
    </row>
    <row r="72" spans="7:8" ht="15.75">
      <c r="G72" s="82"/>
      <c r="H72" s="82"/>
    </row>
    <row r="73" spans="7:8" ht="15.75">
      <c r="G73" s="82"/>
      <c r="H73" s="82"/>
    </row>
    <row r="74" spans="7:8" ht="15.75">
      <c r="G74" s="82"/>
      <c r="H74" s="82"/>
    </row>
    <row r="75" spans="7:8" ht="15.75">
      <c r="G75" s="82"/>
      <c r="H75" s="82"/>
    </row>
    <row r="76" spans="3:8" ht="15.75">
      <c r="C76" s="78"/>
      <c r="D76" s="78"/>
      <c r="G76" s="82"/>
      <c r="H76" s="82"/>
    </row>
    <row r="77" spans="3:8" ht="15.75">
      <c r="C77" s="78"/>
      <c r="D77" s="78"/>
      <c r="G77" s="82"/>
      <c r="H77" s="82"/>
    </row>
    <row r="78" spans="3:8" ht="15.75">
      <c r="C78" s="78"/>
      <c r="D78" s="78"/>
      <c r="G78" s="82"/>
      <c r="H78" s="82"/>
    </row>
    <row r="79" spans="3:8" ht="15.75">
      <c r="C79" s="78"/>
      <c r="D79" s="78"/>
      <c r="G79" s="82"/>
      <c r="H79" s="82"/>
    </row>
    <row r="80" spans="3:8" ht="15.75">
      <c r="C80" s="78"/>
      <c r="D80" s="78"/>
      <c r="G80" s="82"/>
      <c r="H80" s="82"/>
    </row>
    <row r="81" spans="3:8" ht="15.75">
      <c r="C81" s="78"/>
      <c r="D81" s="78"/>
      <c r="G81" s="82"/>
      <c r="H81" s="82"/>
    </row>
    <row r="82" spans="3:8" ht="15.75">
      <c r="C82" s="78"/>
      <c r="D82" s="78"/>
      <c r="G82" s="82"/>
      <c r="H82" s="82"/>
    </row>
    <row r="83" spans="3:8" ht="15.75">
      <c r="C83" s="78"/>
      <c r="D83" s="78"/>
      <c r="G83" s="82"/>
      <c r="H83" s="82"/>
    </row>
    <row r="84" spans="3:8" ht="15.75">
      <c r="C84" s="78"/>
      <c r="D84" s="78"/>
      <c r="G84" s="82"/>
      <c r="H84" s="82"/>
    </row>
    <row r="85" spans="3:8" ht="15.75">
      <c r="C85" s="78"/>
      <c r="D85" s="78"/>
      <c r="G85" s="82"/>
      <c r="H85" s="82"/>
    </row>
    <row r="86" spans="3:8" ht="15.75">
      <c r="C86" s="78"/>
      <c r="D86" s="78"/>
      <c r="G86" s="82"/>
      <c r="H86" s="82"/>
    </row>
    <row r="87" spans="3:8" ht="15.75">
      <c r="C87" s="78"/>
      <c r="D87" s="78"/>
      <c r="G87" s="82"/>
      <c r="H87" s="82"/>
    </row>
    <row r="88" spans="3:8" ht="15.75">
      <c r="C88" s="78"/>
      <c r="D88" s="78"/>
      <c r="G88" s="82"/>
      <c r="H88" s="82"/>
    </row>
    <row r="89" spans="3:8" ht="15.75">
      <c r="C89" s="78"/>
      <c r="D89" s="78"/>
      <c r="G89" s="82"/>
      <c r="H89" s="82"/>
    </row>
    <row r="90" spans="3:8" ht="15.75">
      <c r="C90" s="78"/>
      <c r="D90" s="78"/>
      <c r="G90" s="82"/>
      <c r="H90" s="82"/>
    </row>
    <row r="91" spans="3:8" ht="15.75">
      <c r="C91" s="78"/>
      <c r="D91" s="78"/>
      <c r="G91" s="82"/>
      <c r="H91" s="82"/>
    </row>
    <row r="92" spans="3:8" ht="15.75">
      <c r="C92" s="78"/>
      <c r="D92" s="78"/>
      <c r="G92" s="82"/>
      <c r="H92" s="82"/>
    </row>
    <row r="93" spans="3:8" ht="15.75">
      <c r="C93" s="78"/>
      <c r="D93" s="78"/>
      <c r="G93" s="82"/>
      <c r="H93" s="82"/>
    </row>
    <row r="94" spans="3:8" ht="15.75">
      <c r="C94" s="78"/>
      <c r="D94" s="78"/>
      <c r="G94" s="82"/>
      <c r="H94" s="82"/>
    </row>
    <row r="95" spans="3:8" ht="15.75">
      <c r="C95" s="78"/>
      <c r="D95" s="78"/>
      <c r="G95" s="82"/>
      <c r="H95" s="82"/>
    </row>
    <row r="96" spans="3:8" ht="15.75">
      <c r="C96" s="78"/>
      <c r="D96" s="78"/>
      <c r="G96" s="82"/>
      <c r="H96" s="82"/>
    </row>
  </sheetData>
  <sheetProtection/>
  <mergeCells count="5">
    <mergeCell ref="B60:E60"/>
    <mergeCell ref="B54:H54"/>
    <mergeCell ref="A51:D51"/>
    <mergeCell ref="A1:D1"/>
    <mergeCell ref="A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1" r:id="rId1"/>
  <ignoredErrors>
    <ignoredError sqref="D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0" zoomScaleNormal="70" zoomScalePageLayoutView="0" workbookViewId="0" topLeftCell="A1">
      <selection activeCell="A1" sqref="A1:H1"/>
    </sheetView>
  </sheetViews>
  <sheetFormatPr defaultColWidth="9.375" defaultRowHeight="15.75"/>
  <cols>
    <col min="1" max="1" width="50.625" style="107" customWidth="1"/>
    <col min="2" max="2" width="18.50390625" style="108" bestFit="1" customWidth="1"/>
    <col min="3" max="3" width="10.625" style="89" customWidth="1"/>
    <col min="4" max="4" width="12.625" style="89" customWidth="1"/>
    <col min="5" max="8" width="11.625" style="89" customWidth="1"/>
    <col min="9" max="10" width="10.625" style="89" customWidth="1"/>
    <col min="11" max="11" width="11.125" style="89" customWidth="1"/>
    <col min="12" max="12" width="14.625" style="89" customWidth="1"/>
    <col min="13" max="13" width="16.875" style="89" customWidth="1"/>
    <col min="14" max="14" width="11.00390625" style="89" customWidth="1"/>
    <col min="15" max="16384" width="9.375" style="89" customWidth="1"/>
  </cols>
  <sheetData>
    <row r="1" spans="1:14" ht="15" customHeight="1">
      <c r="A1" s="424" t="s">
        <v>599</v>
      </c>
      <c r="B1" s="424"/>
      <c r="C1" s="424"/>
      <c r="D1" s="424"/>
      <c r="E1" s="424"/>
      <c r="F1" s="424"/>
      <c r="G1" s="424"/>
      <c r="H1" s="424"/>
      <c r="I1" s="328"/>
      <c r="J1" s="328"/>
      <c r="K1" s="328"/>
      <c r="L1" s="328"/>
      <c r="M1" s="328"/>
      <c r="N1" s="328"/>
    </row>
    <row r="2" spans="1:9" ht="15.75">
      <c r="A2" s="425" t="s">
        <v>777</v>
      </c>
      <c r="B2" s="425"/>
      <c r="C2" s="425"/>
      <c r="D2" s="425"/>
      <c r="E2" s="425"/>
      <c r="F2" s="425"/>
      <c r="G2" s="425"/>
      <c r="H2" s="425"/>
      <c r="I2" s="90"/>
    </row>
    <row r="3" spans="1:9" ht="15.75">
      <c r="A3" s="91"/>
      <c r="B3" s="28"/>
      <c r="C3" s="28"/>
      <c r="D3" s="28"/>
      <c r="E3" s="28"/>
      <c r="F3" s="381"/>
      <c r="G3" s="382"/>
      <c r="H3" s="382"/>
      <c r="I3" s="88"/>
    </row>
    <row r="4" spans="1:12" ht="15.75">
      <c r="A4" s="418" t="s">
        <v>373</v>
      </c>
      <c r="B4" s="418"/>
      <c r="C4" s="418"/>
      <c r="D4" s="418"/>
      <c r="E4" s="418"/>
      <c r="F4" s="418"/>
      <c r="G4" s="418"/>
      <c r="H4" s="418"/>
      <c r="I4" s="88"/>
      <c r="K4" s="61"/>
      <c r="L4" s="52"/>
    </row>
    <row r="5" spans="1:12" ht="15.75">
      <c r="A5" s="418" t="s">
        <v>374</v>
      </c>
      <c r="B5" s="418"/>
      <c r="C5" s="418"/>
      <c r="D5" s="418"/>
      <c r="E5" s="418"/>
      <c r="F5" s="418"/>
      <c r="G5" s="418"/>
      <c r="H5" s="418"/>
      <c r="I5" s="92"/>
      <c r="K5" s="65"/>
      <c r="L5" s="54"/>
    </row>
    <row r="6" spans="1:12" ht="15.75">
      <c r="A6" s="419">
        <f>Title!B10</f>
        <v>44742</v>
      </c>
      <c r="B6" s="419"/>
      <c r="C6" s="419"/>
      <c r="D6" s="419"/>
      <c r="E6" s="419"/>
      <c r="F6" s="419"/>
      <c r="G6" s="419"/>
      <c r="H6" s="419"/>
      <c r="I6" s="93"/>
      <c r="K6" s="65"/>
      <c r="L6" s="66"/>
    </row>
    <row r="7" spans="1:13" ht="16.5" thickBot="1">
      <c r="A7" s="94"/>
      <c r="B7" s="22"/>
      <c r="C7" s="94"/>
      <c r="D7" s="94"/>
      <c r="E7" s="94"/>
      <c r="F7" s="95"/>
      <c r="G7" s="95"/>
      <c r="H7" s="95"/>
      <c r="M7" s="357" t="str">
        <f>'[2]Balance Sheet'!$H$5</f>
        <v>( thousand BGN)</v>
      </c>
    </row>
    <row r="8" spans="1:14" s="97" customFormat="1" ht="31.5" customHeight="1">
      <c r="A8" s="334"/>
      <c r="B8" s="335"/>
      <c r="C8" s="336"/>
      <c r="D8" s="337" t="s">
        <v>600</v>
      </c>
      <c r="E8" s="336"/>
      <c r="F8" s="336"/>
      <c r="G8" s="336"/>
      <c r="H8" s="336"/>
      <c r="I8" s="336" t="s">
        <v>601</v>
      </c>
      <c r="J8" s="336"/>
      <c r="K8" s="338"/>
      <c r="L8" s="339"/>
      <c r="M8" s="340"/>
      <c r="N8" s="96"/>
    </row>
    <row r="9" spans="1:14" s="97" customFormat="1" ht="43.5" customHeight="1">
      <c r="A9" s="341" t="s">
        <v>602</v>
      </c>
      <c r="B9" s="293" t="s">
        <v>603</v>
      </c>
      <c r="C9" s="196" t="s">
        <v>604</v>
      </c>
      <c r="D9" s="196" t="s">
        <v>605</v>
      </c>
      <c r="E9" s="196" t="s">
        <v>606</v>
      </c>
      <c r="F9" s="198" t="s">
        <v>803</v>
      </c>
      <c r="G9" s="198"/>
      <c r="H9" s="198"/>
      <c r="I9" s="196" t="s">
        <v>607</v>
      </c>
      <c r="J9" s="294" t="s">
        <v>608</v>
      </c>
      <c r="K9" s="197" t="s">
        <v>609</v>
      </c>
      <c r="L9" s="197" t="s">
        <v>610</v>
      </c>
      <c r="M9" s="342" t="s">
        <v>611</v>
      </c>
      <c r="N9" s="96"/>
    </row>
    <row r="10" spans="1:14" s="97" customFormat="1" ht="15.75">
      <c r="A10" s="343"/>
      <c r="B10" s="292"/>
      <c r="C10" s="198"/>
      <c r="D10" s="199"/>
      <c r="E10" s="198"/>
      <c r="F10" s="200" t="s">
        <v>612</v>
      </c>
      <c r="G10" s="200" t="s">
        <v>613</v>
      </c>
      <c r="H10" s="200" t="s">
        <v>406</v>
      </c>
      <c r="I10" s="198"/>
      <c r="J10" s="201"/>
      <c r="K10" s="198"/>
      <c r="L10" s="198"/>
      <c r="M10" s="344"/>
      <c r="N10" s="96"/>
    </row>
    <row r="11" spans="1:14" s="97" customFormat="1" ht="16.5" thickBot="1">
      <c r="A11" s="98" t="s">
        <v>3</v>
      </c>
      <c r="B11" s="221"/>
      <c r="C11" s="222">
        <v>1</v>
      </c>
      <c r="D11" s="222">
        <v>2</v>
      </c>
      <c r="E11" s="222">
        <v>3</v>
      </c>
      <c r="F11" s="222">
        <v>4</v>
      </c>
      <c r="G11" s="222">
        <v>5</v>
      </c>
      <c r="H11" s="222">
        <v>6</v>
      </c>
      <c r="I11" s="222">
        <v>7</v>
      </c>
      <c r="J11" s="222">
        <v>8</v>
      </c>
      <c r="K11" s="222">
        <v>9</v>
      </c>
      <c r="L11" s="222">
        <v>10</v>
      </c>
      <c r="M11" s="223">
        <v>11</v>
      </c>
      <c r="N11" s="99"/>
    </row>
    <row r="12" spans="1:14" s="97" customFormat="1" ht="15.75">
      <c r="A12" s="341" t="s">
        <v>633</v>
      </c>
      <c r="B12" s="598"/>
      <c r="C12" s="599" t="s">
        <v>17</v>
      </c>
      <c r="D12" s="599" t="s">
        <v>17</v>
      </c>
      <c r="E12" s="599" t="s">
        <v>20</v>
      </c>
      <c r="F12" s="599" t="s">
        <v>22</v>
      </c>
      <c r="G12" s="599" t="s">
        <v>24</v>
      </c>
      <c r="H12" s="599" t="s">
        <v>26</v>
      </c>
      <c r="I12" s="599" t="s">
        <v>31</v>
      </c>
      <c r="J12" s="599" t="s">
        <v>32</v>
      </c>
      <c r="K12" s="600" t="s">
        <v>191</v>
      </c>
      <c r="L12" s="598" t="s">
        <v>42</v>
      </c>
      <c r="M12" s="601" t="s">
        <v>46</v>
      </c>
      <c r="N12" s="99"/>
    </row>
    <row r="13" spans="1:14" ht="15.75">
      <c r="A13" s="345" t="s">
        <v>614</v>
      </c>
      <c r="B13" s="602" t="s">
        <v>192</v>
      </c>
      <c r="C13" s="603">
        <f>'[3]1-Баланс'!H18</f>
        <v>84514</v>
      </c>
      <c r="D13" s="603">
        <f>'[3]1-Баланс'!H20</f>
        <v>0</v>
      </c>
      <c r="E13" s="603">
        <f>'[3]1-Баланс'!H21</f>
        <v>39114</v>
      </c>
      <c r="F13" s="603">
        <f>'[3]1-Баланс'!H23</f>
        <v>66201</v>
      </c>
      <c r="G13" s="603">
        <f>'[3]1-Баланс'!H24</f>
        <v>0</v>
      </c>
      <c r="H13" s="565">
        <v>12512</v>
      </c>
      <c r="I13" s="603">
        <f>'[3]1-Баланс'!H29+'[3]1-Баланс'!H32</f>
        <v>444634</v>
      </c>
      <c r="J13" s="603">
        <f>'[3]1-Баланс'!H30+'[3]1-Баланс'!H33</f>
        <v>0</v>
      </c>
      <c r="K13" s="565"/>
      <c r="L13" s="603">
        <f>SUM(C13:K13)</f>
        <v>646975</v>
      </c>
      <c r="M13" s="604">
        <f>'[3]1-Баланс'!H40</f>
        <v>11893</v>
      </c>
      <c r="N13" s="100"/>
    </row>
    <row r="14" spans="1:14" ht="15.75">
      <c r="A14" s="345" t="s">
        <v>615</v>
      </c>
      <c r="B14" s="605" t="s">
        <v>193</v>
      </c>
      <c r="C14" s="606">
        <f>C15+C16</f>
        <v>0</v>
      </c>
      <c r="D14" s="606">
        <f aca="true" t="shared" si="0" ref="D14:M14">D15+D16</f>
        <v>0</v>
      </c>
      <c r="E14" s="606">
        <f t="shared" si="0"/>
        <v>0</v>
      </c>
      <c r="F14" s="606">
        <f t="shared" si="0"/>
        <v>0</v>
      </c>
      <c r="G14" s="606">
        <f t="shared" si="0"/>
        <v>0</v>
      </c>
      <c r="H14" s="606">
        <f t="shared" si="0"/>
        <v>0</v>
      </c>
      <c r="I14" s="606">
        <f t="shared" si="0"/>
        <v>0</v>
      </c>
      <c r="J14" s="606">
        <f t="shared" si="0"/>
        <v>0</v>
      </c>
      <c r="K14" s="606">
        <f t="shared" si="0"/>
        <v>0</v>
      </c>
      <c r="L14" s="606">
        <f aca="true" t="shared" si="1" ref="L14:L34">SUM(C14:K14)</f>
        <v>0</v>
      </c>
      <c r="M14" s="607">
        <f t="shared" si="0"/>
        <v>0</v>
      </c>
      <c r="N14" s="101"/>
    </row>
    <row r="15" spans="1:14" ht="15.75">
      <c r="A15" s="346" t="s">
        <v>616</v>
      </c>
      <c r="B15" s="605" t="s">
        <v>194</v>
      </c>
      <c r="C15" s="532"/>
      <c r="D15" s="532"/>
      <c r="E15" s="532"/>
      <c r="F15" s="532"/>
      <c r="G15" s="532"/>
      <c r="H15" s="532"/>
      <c r="I15" s="532"/>
      <c r="J15" s="532"/>
      <c r="K15" s="532"/>
      <c r="L15" s="603">
        <f t="shared" si="1"/>
        <v>0</v>
      </c>
      <c r="M15" s="533"/>
      <c r="N15" s="101"/>
    </row>
    <row r="16" spans="1:14" ht="15.75">
      <c r="A16" s="346" t="s">
        <v>617</v>
      </c>
      <c r="B16" s="605" t="s">
        <v>195</v>
      </c>
      <c r="C16" s="532"/>
      <c r="D16" s="532"/>
      <c r="E16" s="532"/>
      <c r="F16" s="532"/>
      <c r="G16" s="532"/>
      <c r="H16" s="532"/>
      <c r="I16" s="532"/>
      <c r="J16" s="532"/>
      <c r="K16" s="532"/>
      <c r="L16" s="603">
        <f t="shared" si="1"/>
        <v>0</v>
      </c>
      <c r="M16" s="533"/>
      <c r="N16" s="101"/>
    </row>
    <row r="17" spans="1:14" ht="15.75">
      <c r="A17" s="345" t="s">
        <v>618</v>
      </c>
      <c r="B17" s="602" t="s">
        <v>196</v>
      </c>
      <c r="C17" s="603">
        <f>C13+C14</f>
        <v>84514</v>
      </c>
      <c r="D17" s="603">
        <f aca="true" t="shared" si="2" ref="D17:M17">D13+D14</f>
        <v>0</v>
      </c>
      <c r="E17" s="603">
        <f t="shared" si="2"/>
        <v>39114</v>
      </c>
      <c r="F17" s="603">
        <f t="shared" si="2"/>
        <v>66201</v>
      </c>
      <c r="G17" s="603">
        <f t="shared" si="2"/>
        <v>0</v>
      </c>
      <c r="H17" s="603">
        <f t="shared" si="2"/>
        <v>12512</v>
      </c>
      <c r="I17" s="603">
        <f t="shared" si="2"/>
        <v>444634</v>
      </c>
      <c r="J17" s="603">
        <f t="shared" si="2"/>
        <v>0</v>
      </c>
      <c r="K17" s="603">
        <f t="shared" si="2"/>
        <v>0</v>
      </c>
      <c r="L17" s="603">
        <f t="shared" si="1"/>
        <v>646975</v>
      </c>
      <c r="M17" s="604">
        <f t="shared" si="2"/>
        <v>11893</v>
      </c>
      <c r="N17" s="101"/>
    </row>
    <row r="18" spans="1:14" ht="15.75">
      <c r="A18" s="345" t="s">
        <v>619</v>
      </c>
      <c r="B18" s="602" t="s">
        <v>197</v>
      </c>
      <c r="C18" s="608"/>
      <c r="D18" s="608"/>
      <c r="E18" s="608"/>
      <c r="F18" s="608"/>
      <c r="G18" s="608"/>
      <c r="H18" s="608"/>
      <c r="I18" s="603">
        <f>+'[3]1-Баланс'!G32</f>
        <v>43365</v>
      </c>
      <c r="J18" s="603">
        <f>+'[3]1-Баланс'!G33</f>
        <v>0</v>
      </c>
      <c r="K18" s="565"/>
      <c r="L18" s="603">
        <f t="shared" si="1"/>
        <v>43365</v>
      </c>
      <c r="M18" s="566">
        <v>2905</v>
      </c>
      <c r="N18" s="101"/>
    </row>
    <row r="19" spans="1:14" ht="15.75">
      <c r="A19" s="346" t="s">
        <v>620</v>
      </c>
      <c r="B19" s="605" t="s">
        <v>198</v>
      </c>
      <c r="C19" s="606">
        <f>C20+C21</f>
        <v>0</v>
      </c>
      <c r="D19" s="606">
        <f>D20+D21</f>
        <v>0</v>
      </c>
      <c r="E19" s="606">
        <f>E20+E21</f>
        <v>0</v>
      </c>
      <c r="F19" s="606">
        <f aca="true" t="shared" si="3" ref="F19:K19">F20+F21</f>
        <v>2427</v>
      </c>
      <c r="G19" s="606">
        <f t="shared" si="3"/>
        <v>0</v>
      </c>
      <c r="H19" s="606">
        <f t="shared" si="3"/>
        <v>0</v>
      </c>
      <c r="I19" s="606">
        <f t="shared" si="3"/>
        <v>-2427</v>
      </c>
      <c r="J19" s="606">
        <f>J20+J21</f>
        <v>0</v>
      </c>
      <c r="K19" s="606">
        <f t="shared" si="3"/>
        <v>0</v>
      </c>
      <c r="L19" s="603">
        <f t="shared" si="1"/>
        <v>0</v>
      </c>
      <c r="M19" s="607">
        <f>M20+M21</f>
        <v>0</v>
      </c>
      <c r="N19" s="101"/>
    </row>
    <row r="20" spans="1:14" ht="15.75">
      <c r="A20" s="347" t="s">
        <v>621</v>
      </c>
      <c r="B20" s="609" t="s">
        <v>199</v>
      </c>
      <c r="C20" s="532"/>
      <c r="D20" s="532"/>
      <c r="E20" s="532"/>
      <c r="F20" s="532"/>
      <c r="G20" s="532"/>
      <c r="H20" s="532"/>
      <c r="I20" s="532"/>
      <c r="J20" s="532"/>
      <c r="K20" s="532"/>
      <c r="L20" s="603">
        <f>SUM(C20:K20)</f>
        <v>0</v>
      </c>
      <c r="M20" s="533"/>
      <c r="N20" s="101"/>
    </row>
    <row r="21" spans="1:14" ht="15.75">
      <c r="A21" s="347" t="s">
        <v>622</v>
      </c>
      <c r="B21" s="609" t="s">
        <v>200</v>
      </c>
      <c r="C21" s="532"/>
      <c r="D21" s="532"/>
      <c r="E21" s="532"/>
      <c r="F21" s="532">
        <v>2427</v>
      </c>
      <c r="G21" s="532"/>
      <c r="H21" s="532"/>
      <c r="I21" s="532">
        <v>-2427</v>
      </c>
      <c r="J21" s="532"/>
      <c r="K21" s="532"/>
      <c r="L21" s="603">
        <f t="shared" si="1"/>
        <v>0</v>
      </c>
      <c r="M21" s="533"/>
      <c r="N21" s="101"/>
    </row>
    <row r="22" spans="1:14" ht="15.75">
      <c r="A22" s="346" t="s">
        <v>623</v>
      </c>
      <c r="B22" s="605" t="s">
        <v>201</v>
      </c>
      <c r="C22" s="532"/>
      <c r="D22" s="532"/>
      <c r="E22" s="532"/>
      <c r="F22" s="532"/>
      <c r="G22" s="532"/>
      <c r="H22" s="532"/>
      <c r="I22" s="532"/>
      <c r="J22" s="532"/>
      <c r="K22" s="532"/>
      <c r="L22" s="603">
        <f t="shared" si="1"/>
        <v>0</v>
      </c>
      <c r="M22" s="533"/>
      <c r="N22" s="101"/>
    </row>
    <row r="23" spans="1:14" ht="15.75">
      <c r="A23" s="346" t="s">
        <v>624</v>
      </c>
      <c r="B23" s="605" t="s">
        <v>202</v>
      </c>
      <c r="C23" s="606">
        <f>C24-C25</f>
        <v>0</v>
      </c>
      <c r="D23" s="606">
        <f aca="true" t="shared" si="4" ref="D23:M23">D24-D25</f>
        <v>0</v>
      </c>
      <c r="E23" s="606">
        <f t="shared" si="4"/>
        <v>0</v>
      </c>
      <c r="F23" s="606">
        <f t="shared" si="4"/>
        <v>0</v>
      </c>
      <c r="G23" s="606">
        <f t="shared" si="4"/>
        <v>0</v>
      </c>
      <c r="H23" s="606">
        <f t="shared" si="4"/>
        <v>0</v>
      </c>
      <c r="I23" s="606">
        <f t="shared" si="4"/>
        <v>0</v>
      </c>
      <c r="J23" s="606">
        <f t="shared" si="4"/>
        <v>0</v>
      </c>
      <c r="K23" s="606">
        <f t="shared" si="4"/>
        <v>0</v>
      </c>
      <c r="L23" s="603">
        <f t="shared" si="1"/>
        <v>0</v>
      </c>
      <c r="M23" s="607">
        <f t="shared" si="4"/>
        <v>0</v>
      </c>
      <c r="N23" s="101"/>
    </row>
    <row r="24" spans="1:14" ht="15.75">
      <c r="A24" s="346" t="s">
        <v>625</v>
      </c>
      <c r="B24" s="605" t="s">
        <v>203</v>
      </c>
      <c r="C24" s="532"/>
      <c r="D24" s="532"/>
      <c r="E24" s="532"/>
      <c r="F24" s="532"/>
      <c r="G24" s="532"/>
      <c r="H24" s="532"/>
      <c r="I24" s="532"/>
      <c r="J24" s="532"/>
      <c r="K24" s="532"/>
      <c r="L24" s="603">
        <f t="shared" si="1"/>
        <v>0</v>
      </c>
      <c r="M24" s="533"/>
      <c r="N24" s="101"/>
    </row>
    <row r="25" spans="1:14" ht="15.75">
      <c r="A25" s="346" t="s">
        <v>626</v>
      </c>
      <c r="B25" s="605" t="s">
        <v>204</v>
      </c>
      <c r="C25" s="532"/>
      <c r="D25" s="532"/>
      <c r="E25" s="532"/>
      <c r="F25" s="532"/>
      <c r="G25" s="532"/>
      <c r="H25" s="532"/>
      <c r="I25" s="532"/>
      <c r="J25" s="532"/>
      <c r="K25" s="532"/>
      <c r="L25" s="603">
        <f t="shared" si="1"/>
        <v>0</v>
      </c>
      <c r="M25" s="533"/>
      <c r="N25" s="101"/>
    </row>
    <row r="26" spans="1:14" ht="15.75">
      <c r="A26" s="346" t="s">
        <v>627</v>
      </c>
      <c r="B26" s="605" t="s">
        <v>205</v>
      </c>
      <c r="C26" s="606">
        <f>C27-C28</f>
        <v>0</v>
      </c>
      <c r="D26" s="606">
        <f aca="true" t="shared" si="5" ref="D26:M26">D27-D28</f>
        <v>0</v>
      </c>
      <c r="E26" s="606">
        <f t="shared" si="5"/>
        <v>-419</v>
      </c>
      <c r="F26" s="606">
        <f t="shared" si="5"/>
        <v>0</v>
      </c>
      <c r="G26" s="606">
        <f t="shared" si="5"/>
        <v>0</v>
      </c>
      <c r="H26" s="606">
        <f t="shared" si="5"/>
        <v>0</v>
      </c>
      <c r="I26" s="606">
        <f t="shared" si="5"/>
        <v>0</v>
      </c>
      <c r="J26" s="606">
        <f t="shared" si="5"/>
        <v>0</v>
      </c>
      <c r="K26" s="606">
        <f t="shared" si="5"/>
        <v>0</v>
      </c>
      <c r="L26" s="603">
        <f t="shared" si="1"/>
        <v>-419</v>
      </c>
      <c r="M26" s="607">
        <f t="shared" si="5"/>
        <v>0</v>
      </c>
      <c r="N26" s="101"/>
    </row>
    <row r="27" spans="1:14" ht="15.75">
      <c r="A27" s="346" t="s">
        <v>625</v>
      </c>
      <c r="B27" s="605" t="s">
        <v>206</v>
      </c>
      <c r="C27" s="532"/>
      <c r="D27" s="532"/>
      <c r="E27" s="532"/>
      <c r="F27" s="532"/>
      <c r="G27" s="532"/>
      <c r="H27" s="532"/>
      <c r="I27" s="532"/>
      <c r="J27" s="532"/>
      <c r="K27" s="532"/>
      <c r="L27" s="603">
        <f t="shared" si="1"/>
        <v>0</v>
      </c>
      <c r="M27" s="533"/>
      <c r="N27" s="101"/>
    </row>
    <row r="28" spans="1:14" ht="15.75">
      <c r="A28" s="346" t="s">
        <v>626</v>
      </c>
      <c r="B28" s="605" t="s">
        <v>207</v>
      </c>
      <c r="C28" s="532"/>
      <c r="D28" s="532"/>
      <c r="E28" s="532">
        <v>419</v>
      </c>
      <c r="F28" s="532"/>
      <c r="G28" s="532"/>
      <c r="H28" s="532"/>
      <c r="I28" s="532"/>
      <c r="J28" s="532"/>
      <c r="K28" s="532"/>
      <c r="L28" s="603">
        <f t="shared" si="1"/>
        <v>419</v>
      </c>
      <c r="M28" s="533"/>
      <c r="N28" s="101"/>
    </row>
    <row r="29" spans="1:14" ht="15.75">
      <c r="A29" s="346" t="s">
        <v>628</v>
      </c>
      <c r="B29" s="605" t="s">
        <v>208</v>
      </c>
      <c r="C29" s="532"/>
      <c r="D29" s="532"/>
      <c r="E29" s="532"/>
      <c r="F29" s="532"/>
      <c r="G29" s="532"/>
      <c r="H29" s="532"/>
      <c r="I29" s="532"/>
      <c r="J29" s="532"/>
      <c r="K29" s="532"/>
      <c r="L29" s="603">
        <f t="shared" si="1"/>
        <v>0</v>
      </c>
      <c r="M29" s="533"/>
      <c r="N29" s="101"/>
    </row>
    <row r="30" spans="1:14" ht="15.75">
      <c r="A30" s="346" t="s">
        <v>629</v>
      </c>
      <c r="B30" s="605" t="s">
        <v>209</v>
      </c>
      <c r="C30" s="532">
        <v>-1918</v>
      </c>
      <c r="D30" s="532"/>
      <c r="E30" s="532">
        <v>-98</v>
      </c>
      <c r="F30" s="532"/>
      <c r="G30" s="532"/>
      <c r="H30" s="532"/>
      <c r="I30" s="532">
        <v>-958</v>
      </c>
      <c r="J30" s="532"/>
      <c r="K30" s="532"/>
      <c r="L30" s="603">
        <f t="shared" si="1"/>
        <v>-2974</v>
      </c>
      <c r="M30" s="533">
        <v>-1906</v>
      </c>
      <c r="N30" s="101"/>
    </row>
    <row r="31" spans="1:14" ht="15.75">
      <c r="A31" s="345" t="s">
        <v>630</v>
      </c>
      <c r="B31" s="602" t="s">
        <v>210</v>
      </c>
      <c r="C31" s="603">
        <f>C19+C22+C23+C26+C30+C29+C17+C18</f>
        <v>82596</v>
      </c>
      <c r="D31" s="603">
        <f aca="true" t="shared" si="6" ref="D31:M31">D19+D22+D23+D26+D30+D29+D17+D18</f>
        <v>0</v>
      </c>
      <c r="E31" s="603">
        <f t="shared" si="6"/>
        <v>38597</v>
      </c>
      <c r="F31" s="603">
        <f t="shared" si="6"/>
        <v>68628</v>
      </c>
      <c r="G31" s="603">
        <f t="shared" si="6"/>
        <v>0</v>
      </c>
      <c r="H31" s="603">
        <f t="shared" si="6"/>
        <v>12512</v>
      </c>
      <c r="I31" s="603">
        <f t="shared" si="6"/>
        <v>484614</v>
      </c>
      <c r="J31" s="603">
        <f t="shared" si="6"/>
        <v>0</v>
      </c>
      <c r="K31" s="603">
        <f t="shared" si="6"/>
        <v>0</v>
      </c>
      <c r="L31" s="603">
        <f t="shared" si="1"/>
        <v>686947</v>
      </c>
      <c r="M31" s="604">
        <f t="shared" si="6"/>
        <v>12892</v>
      </c>
      <c r="N31" s="100"/>
    </row>
    <row r="32" spans="1:14" ht="29.25" customHeight="1">
      <c r="A32" s="346" t="s">
        <v>631</v>
      </c>
      <c r="B32" s="605" t="s">
        <v>211</v>
      </c>
      <c r="C32" s="532"/>
      <c r="D32" s="532"/>
      <c r="E32" s="532"/>
      <c r="F32" s="532"/>
      <c r="G32" s="532"/>
      <c r="H32" s="532"/>
      <c r="I32" s="532"/>
      <c r="J32" s="532"/>
      <c r="K32" s="532"/>
      <c r="L32" s="603">
        <f t="shared" si="1"/>
        <v>0</v>
      </c>
      <c r="M32" s="533"/>
      <c r="N32" s="101"/>
    </row>
    <row r="33" spans="1:14" ht="27.75" customHeight="1" thickBot="1">
      <c r="A33" s="348" t="s">
        <v>632</v>
      </c>
      <c r="B33" s="610" t="s">
        <v>212</v>
      </c>
      <c r="C33" s="611"/>
      <c r="D33" s="611"/>
      <c r="E33" s="611"/>
      <c r="F33" s="611"/>
      <c r="G33" s="611"/>
      <c r="H33" s="611"/>
      <c r="I33" s="611"/>
      <c r="J33" s="611"/>
      <c r="K33" s="611"/>
      <c r="L33" s="612">
        <f t="shared" si="1"/>
        <v>0</v>
      </c>
      <c r="M33" s="613"/>
      <c r="N33" s="101"/>
    </row>
    <row r="34" spans="1:14" s="227" customFormat="1" ht="16.5" thickBot="1">
      <c r="A34" s="380" t="s">
        <v>793</v>
      </c>
      <c r="B34" s="614" t="s">
        <v>213</v>
      </c>
      <c r="C34" s="615">
        <f aca="true" t="shared" si="7" ref="C34:K34">C31+C32+C33</f>
        <v>82596</v>
      </c>
      <c r="D34" s="615">
        <f t="shared" si="7"/>
        <v>0</v>
      </c>
      <c r="E34" s="615">
        <f t="shared" si="7"/>
        <v>38597</v>
      </c>
      <c r="F34" s="615">
        <f t="shared" si="7"/>
        <v>68628</v>
      </c>
      <c r="G34" s="615">
        <f t="shared" si="7"/>
        <v>0</v>
      </c>
      <c r="H34" s="615">
        <f t="shared" si="7"/>
        <v>12512</v>
      </c>
      <c r="I34" s="615">
        <f t="shared" si="7"/>
        <v>484614</v>
      </c>
      <c r="J34" s="615">
        <f t="shared" si="7"/>
        <v>0</v>
      </c>
      <c r="K34" s="615">
        <f t="shared" si="7"/>
        <v>0</v>
      </c>
      <c r="L34" s="615">
        <f t="shared" si="1"/>
        <v>686947</v>
      </c>
      <c r="M34" s="616">
        <f>M31+M32+M33</f>
        <v>12892</v>
      </c>
      <c r="N34" s="226"/>
    </row>
    <row r="35" spans="1:14" ht="15.75">
      <c r="A35" s="102"/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1"/>
      <c r="M35" s="101"/>
      <c r="N35" s="101"/>
    </row>
    <row r="36" spans="1:14" ht="15.75">
      <c r="A36" s="105" t="s">
        <v>634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4"/>
      <c r="L36" s="101"/>
      <c r="M36" s="101"/>
      <c r="N36" s="101"/>
    </row>
    <row r="37" spans="1:14" ht="15.75">
      <c r="A37" s="102"/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1"/>
      <c r="M37" s="101"/>
      <c r="N37" s="101"/>
    </row>
    <row r="38" spans="1:13" ht="15.75">
      <c r="A38" s="331" t="s">
        <v>844</v>
      </c>
      <c r="B38" s="422">
        <f>Title!B11</f>
        <v>44799</v>
      </c>
      <c r="C38" s="422"/>
      <c r="D38" s="422"/>
      <c r="E38" s="422"/>
      <c r="F38" s="422"/>
      <c r="G38" s="422"/>
      <c r="H38" s="422"/>
      <c r="M38" s="101"/>
    </row>
    <row r="39" spans="1:13" ht="15.75">
      <c r="A39" s="51"/>
      <c r="B39" s="52"/>
      <c r="C39" s="52"/>
      <c r="D39" s="52"/>
      <c r="E39" s="52"/>
      <c r="F39" s="52"/>
      <c r="G39" s="52"/>
      <c r="H39" s="52"/>
      <c r="M39" s="101"/>
    </row>
    <row r="40" spans="1:13" ht="15.75">
      <c r="A40" s="55"/>
      <c r="B40" s="420"/>
      <c r="C40" s="420"/>
      <c r="D40" s="420"/>
      <c r="E40" s="420"/>
      <c r="F40" s="48"/>
      <c r="G40" s="49"/>
      <c r="H40" s="42"/>
      <c r="M40" s="101"/>
    </row>
    <row r="41" spans="1:13" ht="15.75">
      <c r="A41" s="331" t="s">
        <v>842</v>
      </c>
      <c r="B41" s="183" t="s">
        <v>776</v>
      </c>
      <c r="C41" s="73"/>
      <c r="D41" s="73"/>
      <c r="E41" s="69"/>
      <c r="F41" s="69"/>
      <c r="G41" s="75"/>
      <c r="H41" s="75"/>
      <c r="M41" s="101"/>
    </row>
    <row r="42" spans="1:13" ht="15.75">
      <c r="A42" s="331"/>
      <c r="B42" s="183"/>
      <c r="C42" s="73"/>
      <c r="D42" s="73"/>
      <c r="E42" s="69"/>
      <c r="F42" s="69"/>
      <c r="G42" s="75"/>
      <c r="H42" s="75"/>
      <c r="M42" s="101"/>
    </row>
    <row r="43" spans="1:13" ht="15.75" customHeight="1">
      <c r="A43" s="331" t="s">
        <v>843</v>
      </c>
      <c r="B43" s="182"/>
      <c r="C43" s="73"/>
      <c r="D43" s="73"/>
      <c r="E43" s="69"/>
      <c r="F43" s="69"/>
      <c r="G43" s="75"/>
      <c r="H43" s="75"/>
      <c r="M43" s="101"/>
    </row>
    <row r="44" spans="1:13" ht="15.75" customHeight="1">
      <c r="A44" s="182"/>
      <c r="B44" s="183" t="s">
        <v>838</v>
      </c>
      <c r="C44" s="73"/>
      <c r="D44" s="73"/>
      <c r="E44" s="69"/>
      <c r="F44" s="69"/>
      <c r="G44" s="75"/>
      <c r="H44" s="75"/>
      <c r="M44" s="101"/>
    </row>
    <row r="45" spans="1:13" ht="15.75" customHeight="1">
      <c r="A45" s="69"/>
      <c r="B45" s="69"/>
      <c r="C45" s="73"/>
      <c r="D45" s="73"/>
      <c r="E45" s="69"/>
      <c r="F45" s="69"/>
      <c r="G45" s="75"/>
      <c r="H45" s="75"/>
      <c r="M45" s="101"/>
    </row>
    <row r="46" spans="1:13" ht="15.75">
      <c r="A46" s="55"/>
      <c r="B46" s="420"/>
      <c r="C46" s="420"/>
      <c r="D46" s="420"/>
      <c r="E46" s="420"/>
      <c r="F46" s="48"/>
      <c r="G46" s="49"/>
      <c r="H46" s="42"/>
      <c r="M46" s="101"/>
    </row>
    <row r="47" spans="1:13" ht="15.75">
      <c r="A47" s="55"/>
      <c r="B47" s="420"/>
      <c r="C47" s="420"/>
      <c r="D47" s="420"/>
      <c r="E47" s="420"/>
      <c r="F47" s="48"/>
      <c r="G47" s="49"/>
      <c r="H47" s="42"/>
      <c r="M47" s="101"/>
    </row>
    <row r="48" spans="1:13" ht="15.75">
      <c r="A48" s="55"/>
      <c r="B48" s="420"/>
      <c r="C48" s="420"/>
      <c r="D48" s="420"/>
      <c r="E48" s="420"/>
      <c r="F48" s="48"/>
      <c r="G48" s="49"/>
      <c r="H48" s="42"/>
      <c r="M48" s="101"/>
    </row>
    <row r="49" spans="1:13" ht="15.75">
      <c r="A49" s="55"/>
      <c r="B49" s="420"/>
      <c r="C49" s="420"/>
      <c r="D49" s="420"/>
      <c r="E49" s="420"/>
      <c r="F49" s="48"/>
      <c r="G49" s="49"/>
      <c r="H49" s="42"/>
      <c r="M49" s="101"/>
    </row>
    <row r="50" ht="15.75">
      <c r="M50" s="101"/>
    </row>
    <row r="51" ht="15.75">
      <c r="M51" s="101"/>
    </row>
    <row r="52" ht="15.75">
      <c r="M52" s="101"/>
    </row>
    <row r="53" ht="15.75">
      <c r="M53" s="101"/>
    </row>
    <row r="54" ht="15.75">
      <c r="M54" s="101"/>
    </row>
    <row r="55" ht="15.75">
      <c r="M55" s="101"/>
    </row>
    <row r="56" ht="15.75">
      <c r="M56" s="101"/>
    </row>
    <row r="57" ht="15.75">
      <c r="M57" s="101"/>
    </row>
    <row r="58" ht="15.75">
      <c r="M58" s="101"/>
    </row>
    <row r="59" ht="15.75">
      <c r="M59" s="101"/>
    </row>
    <row r="60" ht="15.75">
      <c r="M60" s="101"/>
    </row>
    <row r="61" ht="15.75">
      <c r="M61" s="101"/>
    </row>
    <row r="62" ht="15.75">
      <c r="M62" s="101"/>
    </row>
    <row r="63" ht="15.75">
      <c r="M63" s="101"/>
    </row>
    <row r="64" ht="15.75">
      <c r="M64" s="101"/>
    </row>
    <row r="65" s="89" customFormat="1" ht="15.75">
      <c r="M65" s="101"/>
    </row>
    <row r="66" s="89" customFormat="1" ht="15.75">
      <c r="M66" s="101"/>
    </row>
    <row r="67" s="89" customFormat="1" ht="15.75">
      <c r="M67" s="101"/>
    </row>
    <row r="68" s="89" customFormat="1" ht="15.75">
      <c r="M68" s="101"/>
    </row>
    <row r="69" s="89" customFormat="1" ht="15.75">
      <c r="M69" s="101"/>
    </row>
    <row r="70" s="89" customFormat="1" ht="15.75">
      <c r="M70" s="101"/>
    </row>
    <row r="71" s="89" customFormat="1" ht="15.75">
      <c r="M71" s="101"/>
    </row>
    <row r="72" s="89" customFormat="1" ht="15.75">
      <c r="M72" s="101"/>
    </row>
    <row r="73" s="89" customFormat="1" ht="15.75">
      <c r="M73" s="101"/>
    </row>
    <row r="74" s="89" customFormat="1" ht="15.75">
      <c r="M74" s="101"/>
    </row>
    <row r="75" s="89" customFormat="1" ht="15.75">
      <c r="M75" s="101"/>
    </row>
    <row r="76" s="89" customFormat="1" ht="15.75">
      <c r="M76" s="101"/>
    </row>
    <row r="77" s="89" customFormat="1" ht="15.75">
      <c r="M77" s="101"/>
    </row>
    <row r="78" s="89" customFormat="1" ht="15.75">
      <c r="M78" s="101"/>
    </row>
    <row r="79" s="89" customFormat="1" ht="15.75">
      <c r="M79" s="101"/>
    </row>
    <row r="80" s="89" customFormat="1" ht="15.75">
      <c r="M80" s="101"/>
    </row>
    <row r="81" s="89" customFormat="1" ht="15.75">
      <c r="M81" s="101"/>
    </row>
    <row r="82" s="89" customFormat="1" ht="15.75">
      <c r="M82" s="101"/>
    </row>
    <row r="83" s="89" customFormat="1" ht="15.75">
      <c r="M83" s="101"/>
    </row>
    <row r="84" s="89" customFormat="1" ht="15.75">
      <c r="M84" s="101"/>
    </row>
    <row r="85" s="89" customFormat="1" ht="15.75">
      <c r="M85" s="101"/>
    </row>
    <row r="86" s="89" customFormat="1" ht="15.75">
      <c r="M86" s="101"/>
    </row>
    <row r="87" s="89" customFormat="1" ht="15.75">
      <c r="M87" s="101"/>
    </row>
    <row r="88" s="89" customFormat="1" ht="15.75">
      <c r="M88" s="101"/>
    </row>
    <row r="89" s="89" customFormat="1" ht="15.75">
      <c r="M89" s="101"/>
    </row>
    <row r="90" s="89" customFormat="1" ht="15.75">
      <c r="M90" s="101"/>
    </row>
    <row r="91" s="89" customFormat="1" ht="15.75">
      <c r="M91" s="101"/>
    </row>
    <row r="92" s="89" customFormat="1" ht="15.75">
      <c r="M92" s="101"/>
    </row>
    <row r="93" s="89" customFormat="1" ht="15.75">
      <c r="M93" s="101"/>
    </row>
    <row r="94" s="89" customFormat="1" ht="15.75">
      <c r="M94" s="101"/>
    </row>
    <row r="95" s="89" customFormat="1" ht="15.75">
      <c r="M95" s="101"/>
    </row>
    <row r="96" s="89" customFormat="1" ht="15.75">
      <c r="M96" s="101"/>
    </row>
    <row r="97" s="89" customFormat="1" ht="15.75">
      <c r="M97" s="101"/>
    </row>
    <row r="98" s="89" customFormat="1" ht="15.75">
      <c r="M98" s="101"/>
    </row>
    <row r="99" s="89" customFormat="1" ht="15.75">
      <c r="M99" s="101"/>
    </row>
    <row r="100" s="89" customFormat="1" ht="15.75">
      <c r="M100" s="101"/>
    </row>
    <row r="101" s="89" customFormat="1" ht="15.75">
      <c r="M101" s="101"/>
    </row>
    <row r="102" s="89" customFormat="1" ht="15.75">
      <c r="M102" s="101"/>
    </row>
    <row r="103" s="89" customFormat="1" ht="15.75">
      <c r="M103" s="101"/>
    </row>
    <row r="104" s="89" customFormat="1" ht="15.75">
      <c r="M104" s="101"/>
    </row>
    <row r="105" s="89" customFormat="1" ht="15.75">
      <c r="M105" s="101"/>
    </row>
    <row r="106" s="89" customFormat="1" ht="15.75">
      <c r="M106" s="101"/>
    </row>
    <row r="107" s="89" customFormat="1" ht="15.75">
      <c r="M107" s="101"/>
    </row>
    <row r="108" s="89" customFormat="1" ht="15.75">
      <c r="M108" s="101"/>
    </row>
    <row r="109" s="89" customFormat="1" ht="15.75">
      <c r="M109" s="101"/>
    </row>
    <row r="110" s="89" customFormat="1" ht="15.75">
      <c r="M110" s="101"/>
    </row>
    <row r="111" s="89" customFormat="1" ht="15.75">
      <c r="M111" s="101"/>
    </row>
    <row r="112" s="89" customFormat="1" ht="15.75">
      <c r="M112" s="101"/>
    </row>
    <row r="113" s="89" customFormat="1" ht="15.75">
      <c r="M113" s="101"/>
    </row>
    <row r="114" s="89" customFormat="1" ht="15.75">
      <c r="M114" s="101"/>
    </row>
    <row r="115" s="89" customFormat="1" ht="15.75">
      <c r="M115" s="101"/>
    </row>
    <row r="116" s="89" customFormat="1" ht="15.75">
      <c r="M116" s="101"/>
    </row>
    <row r="117" s="89" customFormat="1" ht="15.75">
      <c r="M117" s="101"/>
    </row>
    <row r="118" s="89" customFormat="1" ht="15.75">
      <c r="M118" s="101"/>
    </row>
    <row r="119" s="89" customFormat="1" ht="15.75">
      <c r="M119" s="101"/>
    </row>
    <row r="120" s="89" customFormat="1" ht="15.75">
      <c r="M120" s="101"/>
    </row>
    <row r="121" s="89" customFormat="1" ht="15.75">
      <c r="M121" s="101"/>
    </row>
    <row r="122" s="89" customFormat="1" ht="15.75">
      <c r="M122" s="101"/>
    </row>
    <row r="123" s="89" customFormat="1" ht="15.75">
      <c r="M123" s="101"/>
    </row>
    <row r="124" s="89" customFormat="1" ht="15.75">
      <c r="M124" s="101"/>
    </row>
    <row r="125" s="89" customFormat="1" ht="15.75">
      <c r="M125" s="101"/>
    </row>
    <row r="126" s="89" customFormat="1" ht="15.75">
      <c r="M126" s="101"/>
    </row>
    <row r="127" s="89" customFormat="1" ht="15.75">
      <c r="M127" s="101"/>
    </row>
    <row r="128" s="89" customFormat="1" ht="15.75">
      <c r="M128" s="101"/>
    </row>
    <row r="129" s="89" customFormat="1" ht="15.75">
      <c r="M129" s="101"/>
    </row>
    <row r="130" s="89" customFormat="1" ht="15.75">
      <c r="M130" s="101"/>
    </row>
    <row r="131" s="89" customFormat="1" ht="15.75">
      <c r="M131" s="101"/>
    </row>
    <row r="132" s="89" customFormat="1" ht="15.75">
      <c r="M132" s="101"/>
    </row>
    <row r="133" s="89" customFormat="1" ht="15.75">
      <c r="M133" s="101"/>
    </row>
    <row r="134" s="89" customFormat="1" ht="15.75">
      <c r="M134" s="101"/>
    </row>
    <row r="135" s="89" customFormat="1" ht="15.75">
      <c r="M135" s="101"/>
    </row>
    <row r="136" s="89" customFormat="1" ht="15.75">
      <c r="M136" s="101"/>
    </row>
    <row r="137" s="89" customFormat="1" ht="15.75">
      <c r="M137" s="101"/>
    </row>
    <row r="138" s="89" customFormat="1" ht="15.75">
      <c r="M138" s="101"/>
    </row>
    <row r="139" s="89" customFormat="1" ht="15.75">
      <c r="M139" s="101"/>
    </row>
    <row r="140" s="89" customFormat="1" ht="15.75">
      <c r="M140" s="101"/>
    </row>
    <row r="141" s="89" customFormat="1" ht="15.75">
      <c r="M141" s="101"/>
    </row>
    <row r="142" s="89" customFormat="1" ht="15.75">
      <c r="M142" s="101"/>
    </row>
    <row r="143" s="89" customFormat="1" ht="15.75">
      <c r="M143" s="101"/>
    </row>
    <row r="144" s="89" customFormat="1" ht="15.75">
      <c r="M144" s="101"/>
    </row>
    <row r="145" s="89" customFormat="1" ht="15.75">
      <c r="M145" s="101"/>
    </row>
    <row r="146" s="89" customFormat="1" ht="15.75">
      <c r="M146" s="101"/>
    </row>
    <row r="147" s="89" customFormat="1" ht="15.75">
      <c r="M147" s="101"/>
    </row>
    <row r="148" s="89" customFormat="1" ht="15.75">
      <c r="M148" s="101"/>
    </row>
    <row r="149" s="89" customFormat="1" ht="15.75">
      <c r="M149" s="101"/>
    </row>
    <row r="150" s="89" customFormat="1" ht="15.75">
      <c r="M150" s="101"/>
    </row>
    <row r="151" s="89" customFormat="1" ht="15.75">
      <c r="M151" s="101"/>
    </row>
    <row r="152" s="89" customFormat="1" ht="15.75">
      <c r="M152" s="101"/>
    </row>
    <row r="153" s="89" customFormat="1" ht="15.75">
      <c r="M153" s="101"/>
    </row>
    <row r="154" s="89" customFormat="1" ht="15.75">
      <c r="M154" s="101"/>
    </row>
    <row r="155" s="89" customFormat="1" ht="15.75">
      <c r="M155" s="101"/>
    </row>
    <row r="156" s="89" customFormat="1" ht="15.75">
      <c r="M156" s="101"/>
    </row>
    <row r="157" s="89" customFormat="1" ht="15.75">
      <c r="M157" s="101"/>
    </row>
    <row r="158" s="89" customFormat="1" ht="15.75">
      <c r="M158" s="101"/>
    </row>
    <row r="159" s="89" customFormat="1" ht="15.75">
      <c r="M159" s="101"/>
    </row>
    <row r="160" s="89" customFormat="1" ht="15.75">
      <c r="M160" s="101"/>
    </row>
    <row r="161" s="89" customFormat="1" ht="15.75">
      <c r="M161" s="101"/>
    </row>
    <row r="162" s="89" customFormat="1" ht="15.75">
      <c r="M162" s="101"/>
    </row>
    <row r="163" s="89" customFormat="1" ht="15.75">
      <c r="M163" s="101"/>
    </row>
    <row r="164" s="89" customFormat="1" ht="15.75">
      <c r="M164" s="101"/>
    </row>
    <row r="165" s="89" customFormat="1" ht="15.75">
      <c r="M165" s="101"/>
    </row>
    <row r="166" s="89" customFormat="1" ht="15.75">
      <c r="M166" s="101"/>
    </row>
    <row r="167" s="89" customFormat="1" ht="15.75">
      <c r="M167" s="101"/>
    </row>
    <row r="168" s="89" customFormat="1" ht="15.75">
      <c r="M168" s="101"/>
    </row>
    <row r="169" s="89" customFormat="1" ht="15.75">
      <c r="M169" s="101"/>
    </row>
    <row r="170" s="89" customFormat="1" ht="15.75">
      <c r="M170" s="101"/>
    </row>
    <row r="171" s="89" customFormat="1" ht="15.75">
      <c r="M171" s="101"/>
    </row>
    <row r="172" s="89" customFormat="1" ht="15.75">
      <c r="M172" s="101"/>
    </row>
    <row r="173" s="89" customFormat="1" ht="15.75">
      <c r="M173" s="101"/>
    </row>
    <row r="174" s="89" customFormat="1" ht="15.75">
      <c r="M174" s="101"/>
    </row>
    <row r="175" s="89" customFormat="1" ht="15.75">
      <c r="M175" s="101"/>
    </row>
    <row r="176" s="89" customFormat="1" ht="15.75">
      <c r="M176" s="101"/>
    </row>
    <row r="177" s="89" customFormat="1" ht="15.75">
      <c r="M177" s="101"/>
    </row>
    <row r="178" s="89" customFormat="1" ht="15.75">
      <c r="M178" s="101"/>
    </row>
    <row r="179" s="89" customFormat="1" ht="15.75">
      <c r="M179" s="101"/>
    </row>
    <row r="180" s="89" customFormat="1" ht="15.75">
      <c r="M180" s="101"/>
    </row>
    <row r="181" s="89" customFormat="1" ht="15.75">
      <c r="M181" s="101"/>
    </row>
    <row r="182" s="89" customFormat="1" ht="15.75">
      <c r="M182" s="101"/>
    </row>
    <row r="183" s="89" customFormat="1" ht="15.75">
      <c r="M183" s="101"/>
    </row>
    <row r="184" s="89" customFormat="1" ht="15.75">
      <c r="M184" s="101"/>
    </row>
    <row r="185" s="89" customFormat="1" ht="15.75">
      <c r="M185" s="101"/>
    </row>
    <row r="186" s="89" customFormat="1" ht="15.75">
      <c r="M186" s="101"/>
    </row>
    <row r="187" s="89" customFormat="1" ht="15.75">
      <c r="M187" s="101"/>
    </row>
    <row r="188" s="89" customFormat="1" ht="15.75">
      <c r="M188" s="101"/>
    </row>
    <row r="189" s="89" customFormat="1" ht="15.75">
      <c r="M189" s="101"/>
    </row>
    <row r="190" s="89" customFormat="1" ht="15.75">
      <c r="M190" s="101"/>
    </row>
    <row r="191" s="89" customFormat="1" ht="15.75">
      <c r="M191" s="101"/>
    </row>
    <row r="192" s="89" customFormat="1" ht="15.75">
      <c r="M192" s="101"/>
    </row>
    <row r="193" s="89" customFormat="1" ht="15.75">
      <c r="M193" s="101"/>
    </row>
    <row r="194" s="89" customFormat="1" ht="15.75">
      <c r="M194" s="101"/>
    </row>
    <row r="195" s="89" customFormat="1" ht="15.75">
      <c r="M195" s="101"/>
    </row>
    <row r="196" s="89" customFormat="1" ht="15.75">
      <c r="M196" s="101"/>
    </row>
    <row r="197" s="89" customFormat="1" ht="15.75">
      <c r="M197" s="101"/>
    </row>
    <row r="198" s="89" customFormat="1" ht="15.75">
      <c r="M198" s="101"/>
    </row>
    <row r="199" s="89" customFormat="1" ht="15.75">
      <c r="M199" s="101"/>
    </row>
    <row r="200" s="89" customFormat="1" ht="15.75">
      <c r="M200" s="101"/>
    </row>
    <row r="201" s="89" customFormat="1" ht="15.75">
      <c r="M201" s="101"/>
    </row>
    <row r="202" s="89" customFormat="1" ht="15.75">
      <c r="M202" s="101"/>
    </row>
    <row r="203" s="89" customFormat="1" ht="15.75">
      <c r="M203" s="101"/>
    </row>
    <row r="204" s="89" customFormat="1" ht="15.75">
      <c r="M204" s="101"/>
    </row>
    <row r="205" s="89" customFormat="1" ht="15.75">
      <c r="M205" s="101"/>
    </row>
    <row r="206" s="89" customFormat="1" ht="15.75">
      <c r="M206" s="101"/>
    </row>
    <row r="207" s="89" customFormat="1" ht="15.75">
      <c r="M207" s="101"/>
    </row>
    <row r="208" s="89" customFormat="1" ht="15.75">
      <c r="M208" s="101"/>
    </row>
    <row r="209" s="89" customFormat="1" ht="15.75">
      <c r="M209" s="101"/>
    </row>
    <row r="210" s="89" customFormat="1" ht="15.75">
      <c r="M210" s="101"/>
    </row>
    <row r="211" s="89" customFormat="1" ht="15.75">
      <c r="M211" s="101"/>
    </row>
    <row r="212" s="89" customFormat="1" ht="15.75">
      <c r="M212" s="101"/>
    </row>
    <row r="213" s="89" customFormat="1" ht="15.75">
      <c r="M213" s="101"/>
    </row>
    <row r="214" s="89" customFormat="1" ht="15.75">
      <c r="M214" s="101"/>
    </row>
    <row r="215" s="89" customFormat="1" ht="15.75">
      <c r="M215" s="101"/>
    </row>
    <row r="216" s="89" customFormat="1" ht="15.75">
      <c r="M216" s="101"/>
    </row>
    <row r="217" s="89" customFormat="1" ht="15.75">
      <c r="M217" s="101"/>
    </row>
    <row r="218" s="89" customFormat="1" ht="15.75">
      <c r="M218" s="101"/>
    </row>
    <row r="219" s="89" customFormat="1" ht="15.75">
      <c r="M219" s="101"/>
    </row>
    <row r="220" s="89" customFormat="1" ht="15.75">
      <c r="M220" s="101"/>
    </row>
    <row r="221" s="89" customFormat="1" ht="15.75">
      <c r="M221" s="101"/>
    </row>
    <row r="222" s="89" customFormat="1" ht="15.75">
      <c r="M222" s="101"/>
    </row>
    <row r="223" s="89" customFormat="1" ht="15.75">
      <c r="M223" s="101"/>
    </row>
    <row r="224" s="89" customFormat="1" ht="15.75">
      <c r="M224" s="101"/>
    </row>
    <row r="225" s="89" customFormat="1" ht="15.75">
      <c r="M225" s="101"/>
    </row>
    <row r="226" s="89" customFormat="1" ht="15.75">
      <c r="M226" s="101"/>
    </row>
    <row r="227" s="89" customFormat="1" ht="15.75">
      <c r="M227" s="101"/>
    </row>
    <row r="228" s="89" customFormat="1" ht="15.75">
      <c r="M228" s="101"/>
    </row>
    <row r="229" s="89" customFormat="1" ht="15.75">
      <c r="M229" s="101"/>
    </row>
    <row r="230" s="89" customFormat="1" ht="15.75">
      <c r="M230" s="101"/>
    </row>
    <row r="231" s="89" customFormat="1" ht="15.75">
      <c r="M231" s="101"/>
    </row>
    <row r="232" s="89" customFormat="1" ht="15.75">
      <c r="M232" s="101"/>
    </row>
    <row r="233" s="89" customFormat="1" ht="15.75">
      <c r="M233" s="101"/>
    </row>
    <row r="234" s="89" customFormat="1" ht="15.75">
      <c r="M234" s="101"/>
    </row>
    <row r="235" s="89" customFormat="1" ht="15.75">
      <c r="M235" s="101"/>
    </row>
    <row r="236" s="89" customFormat="1" ht="15.75">
      <c r="M236" s="101"/>
    </row>
    <row r="237" s="89" customFormat="1" ht="15.75">
      <c r="M237" s="101"/>
    </row>
    <row r="238" s="89" customFormat="1" ht="15.75">
      <c r="M238" s="101"/>
    </row>
    <row r="239" s="89" customFormat="1" ht="15.75">
      <c r="M239" s="101"/>
    </row>
    <row r="240" s="89" customFormat="1" ht="15.75">
      <c r="M240" s="101"/>
    </row>
    <row r="241" s="89" customFormat="1" ht="15.75">
      <c r="M241" s="101"/>
    </row>
    <row r="242" s="89" customFormat="1" ht="15.75">
      <c r="M242" s="101"/>
    </row>
    <row r="243" s="89" customFormat="1" ht="15.75">
      <c r="M243" s="101"/>
    </row>
    <row r="244" s="89" customFormat="1" ht="15.75">
      <c r="M244" s="101"/>
    </row>
    <row r="245" s="89" customFormat="1" ht="15.75">
      <c r="M245" s="101"/>
    </row>
    <row r="246" s="89" customFormat="1" ht="15.75">
      <c r="M246" s="101"/>
    </row>
    <row r="247" s="89" customFormat="1" ht="15.75">
      <c r="M247" s="101"/>
    </row>
    <row r="248" s="89" customFormat="1" ht="15.75">
      <c r="M248" s="101"/>
    </row>
    <row r="249" s="89" customFormat="1" ht="15.75">
      <c r="M249" s="101"/>
    </row>
    <row r="250" s="89" customFormat="1" ht="15.75">
      <c r="M250" s="101"/>
    </row>
    <row r="251" s="89" customFormat="1" ht="15.75">
      <c r="M251" s="101"/>
    </row>
    <row r="252" s="89" customFormat="1" ht="15.75">
      <c r="M252" s="101"/>
    </row>
    <row r="253" s="89" customFormat="1" ht="15.75">
      <c r="M253" s="101"/>
    </row>
    <row r="254" s="89" customFormat="1" ht="15.75">
      <c r="M254" s="101"/>
    </row>
    <row r="255" s="89" customFormat="1" ht="15.75">
      <c r="M255" s="101"/>
    </row>
    <row r="256" s="89" customFormat="1" ht="15.75">
      <c r="M256" s="101"/>
    </row>
    <row r="257" s="89" customFormat="1" ht="15.75">
      <c r="M257" s="101"/>
    </row>
    <row r="258" s="89" customFormat="1" ht="15.75">
      <c r="M258" s="101"/>
    </row>
    <row r="259" s="89" customFormat="1" ht="15.75">
      <c r="M259" s="101"/>
    </row>
    <row r="260" s="89" customFormat="1" ht="15.75">
      <c r="M260" s="101"/>
    </row>
    <row r="261" s="89" customFormat="1" ht="15.75">
      <c r="M261" s="101"/>
    </row>
    <row r="262" s="89" customFormat="1" ht="15.75">
      <c r="M262" s="101"/>
    </row>
    <row r="263" s="89" customFormat="1" ht="15.75">
      <c r="M263" s="101"/>
    </row>
    <row r="264" s="89" customFormat="1" ht="15.75">
      <c r="M264" s="101"/>
    </row>
    <row r="265" s="89" customFormat="1" ht="15.75">
      <c r="M265" s="101"/>
    </row>
    <row r="266" s="89" customFormat="1" ht="15.75">
      <c r="M266" s="101"/>
    </row>
    <row r="267" s="89" customFormat="1" ht="15.75">
      <c r="M267" s="101"/>
    </row>
    <row r="268" s="89" customFormat="1" ht="15.75">
      <c r="M268" s="101"/>
    </row>
    <row r="269" s="89" customFormat="1" ht="15.75">
      <c r="M269" s="101"/>
    </row>
    <row r="270" s="89" customFormat="1" ht="15.75">
      <c r="M270" s="101"/>
    </row>
    <row r="271" s="89" customFormat="1" ht="15.75">
      <c r="M271" s="101"/>
    </row>
    <row r="272" s="89" customFormat="1" ht="15.75">
      <c r="M272" s="101"/>
    </row>
    <row r="273" s="89" customFormat="1" ht="15.75">
      <c r="M273" s="101"/>
    </row>
    <row r="274" s="89" customFormat="1" ht="15.75">
      <c r="M274" s="101"/>
    </row>
    <row r="275" s="89" customFormat="1" ht="15.75">
      <c r="M275" s="101"/>
    </row>
    <row r="276" s="89" customFormat="1" ht="15.75">
      <c r="M276" s="101"/>
    </row>
    <row r="277" s="89" customFormat="1" ht="15.75">
      <c r="M277" s="101"/>
    </row>
    <row r="278" s="89" customFormat="1" ht="15.75">
      <c r="M278" s="101"/>
    </row>
    <row r="279" s="89" customFormat="1" ht="15.75">
      <c r="M279" s="101"/>
    </row>
    <row r="280" s="89" customFormat="1" ht="15.75">
      <c r="M280" s="101"/>
    </row>
    <row r="281" s="89" customFormat="1" ht="15.75">
      <c r="M281" s="101"/>
    </row>
    <row r="282" s="89" customFormat="1" ht="15.75">
      <c r="M282" s="101"/>
    </row>
    <row r="283" s="89" customFormat="1" ht="15.75">
      <c r="M283" s="101"/>
    </row>
    <row r="284" s="89" customFormat="1" ht="15.75">
      <c r="M284" s="101"/>
    </row>
    <row r="285" s="89" customFormat="1" ht="15.75">
      <c r="M285" s="101"/>
    </row>
    <row r="286" s="89" customFormat="1" ht="15.75">
      <c r="M286" s="101"/>
    </row>
    <row r="287" s="89" customFormat="1" ht="15.75">
      <c r="M287" s="101"/>
    </row>
    <row r="288" s="89" customFormat="1" ht="15.75">
      <c r="M288" s="101"/>
    </row>
    <row r="289" s="89" customFormat="1" ht="15.75">
      <c r="M289" s="101"/>
    </row>
    <row r="290" s="89" customFormat="1" ht="15.75">
      <c r="M290" s="101"/>
    </row>
    <row r="291" s="89" customFormat="1" ht="15.75">
      <c r="M291" s="101"/>
    </row>
    <row r="292" s="89" customFormat="1" ht="15.75">
      <c r="M292" s="101"/>
    </row>
    <row r="293" s="89" customFormat="1" ht="15.75">
      <c r="M293" s="101"/>
    </row>
    <row r="294" s="89" customFormat="1" ht="15.75">
      <c r="M294" s="101"/>
    </row>
    <row r="295" s="89" customFormat="1" ht="15.75">
      <c r="M295" s="101"/>
    </row>
    <row r="296" s="89" customFormat="1" ht="15.75">
      <c r="M296" s="101"/>
    </row>
    <row r="297" s="89" customFormat="1" ht="15.75">
      <c r="M297" s="101"/>
    </row>
    <row r="298" s="89" customFormat="1" ht="15.75">
      <c r="M298" s="101"/>
    </row>
    <row r="299" s="89" customFormat="1" ht="15.75">
      <c r="M299" s="101"/>
    </row>
    <row r="300" s="89" customFormat="1" ht="15.75">
      <c r="M300" s="101"/>
    </row>
    <row r="301" s="89" customFormat="1" ht="15.75">
      <c r="M301" s="101"/>
    </row>
    <row r="302" s="89" customFormat="1" ht="15.75">
      <c r="M302" s="101"/>
    </row>
    <row r="303" s="89" customFormat="1" ht="15.75">
      <c r="M303" s="101"/>
    </row>
    <row r="304" s="89" customFormat="1" ht="15.75">
      <c r="M304" s="101"/>
    </row>
    <row r="305" s="89" customFormat="1" ht="15.75">
      <c r="M305" s="101"/>
    </row>
    <row r="306" s="89" customFormat="1" ht="15.75">
      <c r="M306" s="101"/>
    </row>
    <row r="307" s="89" customFormat="1" ht="15.75">
      <c r="M307" s="101"/>
    </row>
    <row r="308" s="89" customFormat="1" ht="15.75">
      <c r="M308" s="101"/>
    </row>
    <row r="309" s="89" customFormat="1" ht="15.75">
      <c r="M309" s="101"/>
    </row>
    <row r="310" s="89" customFormat="1" ht="15.75">
      <c r="M310" s="101"/>
    </row>
    <row r="311" s="89" customFormat="1" ht="15.75">
      <c r="M311" s="101"/>
    </row>
    <row r="312" s="89" customFormat="1" ht="15.75">
      <c r="M312" s="101"/>
    </row>
    <row r="313" s="89" customFormat="1" ht="15.75">
      <c r="M313" s="101"/>
    </row>
    <row r="314" s="89" customFormat="1" ht="15.75">
      <c r="M314" s="101"/>
    </row>
    <row r="315" s="89" customFormat="1" ht="15.75">
      <c r="M315" s="101"/>
    </row>
    <row r="316" s="89" customFormat="1" ht="15.75">
      <c r="M316" s="101"/>
    </row>
    <row r="317" s="89" customFormat="1" ht="15.75">
      <c r="M317" s="101"/>
    </row>
    <row r="318" s="89" customFormat="1" ht="15.75">
      <c r="M318" s="101"/>
    </row>
    <row r="319" s="89" customFormat="1" ht="15.75">
      <c r="M319" s="101"/>
    </row>
    <row r="320" s="89" customFormat="1" ht="15.75">
      <c r="M320" s="101"/>
    </row>
    <row r="321" s="89" customFormat="1" ht="15.75">
      <c r="M321" s="101"/>
    </row>
    <row r="322" s="89" customFormat="1" ht="15.75">
      <c r="M322" s="101"/>
    </row>
    <row r="323" s="89" customFormat="1" ht="15.75">
      <c r="M323" s="101"/>
    </row>
    <row r="324" s="89" customFormat="1" ht="15.75">
      <c r="M324" s="101"/>
    </row>
    <row r="325" s="89" customFormat="1" ht="15.75">
      <c r="M325" s="101"/>
    </row>
    <row r="326" s="89" customFormat="1" ht="15.75">
      <c r="M326" s="101"/>
    </row>
    <row r="327" s="89" customFormat="1" ht="15.75">
      <c r="M327" s="101"/>
    </row>
    <row r="328" s="89" customFormat="1" ht="15.75">
      <c r="M328" s="101"/>
    </row>
    <row r="329" s="89" customFormat="1" ht="15.75">
      <c r="M329" s="101"/>
    </row>
    <row r="330" s="89" customFormat="1" ht="15.75">
      <c r="M330" s="101"/>
    </row>
    <row r="331" s="89" customFormat="1" ht="15.75">
      <c r="M331" s="101"/>
    </row>
    <row r="332" s="89" customFormat="1" ht="15.75">
      <c r="M332" s="101"/>
    </row>
    <row r="333" s="89" customFormat="1" ht="15.75">
      <c r="M333" s="101"/>
    </row>
    <row r="334" s="89" customFormat="1" ht="15.75">
      <c r="M334" s="101"/>
    </row>
    <row r="335" s="89" customFormat="1" ht="15.75">
      <c r="M335" s="101"/>
    </row>
    <row r="336" s="89" customFormat="1" ht="15.75">
      <c r="M336" s="101"/>
    </row>
    <row r="337" s="89" customFormat="1" ht="15.75">
      <c r="M337" s="101"/>
    </row>
    <row r="338" s="89" customFormat="1" ht="15.75">
      <c r="M338" s="101"/>
    </row>
    <row r="339" s="89" customFormat="1" ht="15.75">
      <c r="M339" s="101"/>
    </row>
    <row r="340" s="89" customFormat="1" ht="15.75">
      <c r="M340" s="101"/>
    </row>
    <row r="341" s="89" customFormat="1" ht="15.75">
      <c r="M341" s="101"/>
    </row>
    <row r="342" s="89" customFormat="1" ht="15.75">
      <c r="M342" s="101"/>
    </row>
    <row r="343" s="89" customFormat="1" ht="15.75">
      <c r="M343" s="101"/>
    </row>
    <row r="344" s="89" customFormat="1" ht="15.75">
      <c r="M344" s="101"/>
    </row>
    <row r="345" s="89" customFormat="1" ht="15.75">
      <c r="M345" s="101"/>
    </row>
    <row r="346" s="89" customFormat="1" ht="15.75">
      <c r="M346" s="101"/>
    </row>
    <row r="347" s="89" customFormat="1" ht="15.75">
      <c r="M347" s="101"/>
    </row>
    <row r="348" s="89" customFormat="1" ht="15.75">
      <c r="M348" s="101"/>
    </row>
    <row r="349" s="89" customFormat="1" ht="15.75">
      <c r="M349" s="101"/>
    </row>
    <row r="350" s="89" customFormat="1" ht="15.75">
      <c r="M350" s="101"/>
    </row>
    <row r="351" s="89" customFormat="1" ht="15.75">
      <c r="M351" s="101"/>
    </row>
    <row r="352" s="89" customFormat="1" ht="15.75">
      <c r="M352" s="101"/>
    </row>
    <row r="353" s="89" customFormat="1" ht="15.75">
      <c r="M353" s="101"/>
    </row>
    <row r="354" s="89" customFormat="1" ht="15.75">
      <c r="M354" s="101"/>
    </row>
    <row r="355" s="89" customFormat="1" ht="15.75">
      <c r="M355" s="101"/>
    </row>
    <row r="356" s="89" customFormat="1" ht="15.75">
      <c r="M356" s="101"/>
    </row>
    <row r="357" s="89" customFormat="1" ht="15.75">
      <c r="M357" s="101"/>
    </row>
    <row r="358" s="89" customFormat="1" ht="15.75">
      <c r="M358" s="101"/>
    </row>
    <row r="359" s="89" customFormat="1" ht="15.75">
      <c r="M359" s="101"/>
    </row>
    <row r="360" s="89" customFormat="1" ht="15.75">
      <c r="M360" s="101"/>
    </row>
    <row r="361" s="89" customFormat="1" ht="15.75">
      <c r="M361" s="101"/>
    </row>
    <row r="362" s="89" customFormat="1" ht="15.75">
      <c r="M362" s="101"/>
    </row>
    <row r="363" s="89" customFormat="1" ht="15.75">
      <c r="M363" s="101"/>
    </row>
    <row r="364" s="89" customFormat="1" ht="15.75">
      <c r="M364" s="101"/>
    </row>
    <row r="365" s="89" customFormat="1" ht="15.75">
      <c r="M365" s="101"/>
    </row>
    <row r="366" s="89" customFormat="1" ht="15.75">
      <c r="M366" s="101"/>
    </row>
    <row r="367" s="89" customFormat="1" ht="15.75">
      <c r="M367" s="101"/>
    </row>
    <row r="368" s="89" customFormat="1" ht="15.75">
      <c r="M368" s="101"/>
    </row>
    <row r="369" s="89" customFormat="1" ht="15.75">
      <c r="M369" s="101"/>
    </row>
    <row r="370" s="89" customFormat="1" ht="15.75">
      <c r="M370" s="101"/>
    </row>
    <row r="371" s="89" customFormat="1" ht="15.75">
      <c r="M371" s="101"/>
    </row>
    <row r="372" s="89" customFormat="1" ht="15.75">
      <c r="M372" s="101"/>
    </row>
    <row r="373" s="89" customFormat="1" ht="15.75">
      <c r="M373" s="101"/>
    </row>
    <row r="374" s="89" customFormat="1" ht="15.75">
      <c r="M374" s="101"/>
    </row>
    <row r="375" s="89" customFormat="1" ht="15.75">
      <c r="M375" s="101"/>
    </row>
    <row r="376" s="89" customFormat="1" ht="15.75">
      <c r="M376" s="101"/>
    </row>
    <row r="377" s="89" customFormat="1" ht="15.75">
      <c r="M377" s="101"/>
    </row>
    <row r="378" s="89" customFormat="1" ht="15.75">
      <c r="M378" s="101"/>
    </row>
    <row r="379" s="89" customFormat="1" ht="15.75">
      <c r="M379" s="101"/>
    </row>
    <row r="380" s="89" customFormat="1" ht="15.75">
      <c r="M380" s="101"/>
    </row>
    <row r="381" s="89" customFormat="1" ht="15.75">
      <c r="M381" s="101"/>
    </row>
    <row r="382" s="89" customFormat="1" ht="15.75">
      <c r="M382" s="101"/>
    </row>
    <row r="383" s="89" customFormat="1" ht="15.75">
      <c r="M383" s="101"/>
    </row>
    <row r="384" s="89" customFormat="1" ht="15.75">
      <c r="M384" s="101"/>
    </row>
    <row r="385" s="89" customFormat="1" ht="15.75">
      <c r="M385" s="101"/>
    </row>
    <row r="386" s="89" customFormat="1" ht="15.75">
      <c r="M386" s="101"/>
    </row>
    <row r="387" s="89" customFormat="1" ht="15.75">
      <c r="M387" s="101"/>
    </row>
    <row r="388" s="89" customFormat="1" ht="15.75">
      <c r="M388" s="101"/>
    </row>
    <row r="389" s="89" customFormat="1" ht="15.75">
      <c r="M389" s="101"/>
    </row>
    <row r="390" s="89" customFormat="1" ht="15.75">
      <c r="M390" s="101"/>
    </row>
    <row r="391" s="89" customFormat="1" ht="15.75">
      <c r="M391" s="101"/>
    </row>
    <row r="392" s="89" customFormat="1" ht="15.75">
      <c r="M392" s="101"/>
    </row>
    <row r="393" s="89" customFormat="1" ht="15.75">
      <c r="M393" s="101"/>
    </row>
    <row r="394" s="89" customFormat="1" ht="15.75">
      <c r="M394" s="101"/>
    </row>
    <row r="395" s="89" customFormat="1" ht="15.75">
      <c r="M395" s="101"/>
    </row>
    <row r="396" s="89" customFormat="1" ht="15.75">
      <c r="M396" s="101"/>
    </row>
    <row r="397" s="89" customFormat="1" ht="15.75">
      <c r="M397" s="101"/>
    </row>
    <row r="398" s="89" customFormat="1" ht="15.75">
      <c r="M398" s="101"/>
    </row>
    <row r="399" s="89" customFormat="1" ht="15.75">
      <c r="M399" s="101"/>
    </row>
    <row r="400" s="89" customFormat="1" ht="15.75">
      <c r="M400" s="101"/>
    </row>
    <row r="401" s="89" customFormat="1" ht="15.75">
      <c r="M401" s="101"/>
    </row>
    <row r="402" s="89" customFormat="1" ht="15.75">
      <c r="M402" s="101"/>
    </row>
    <row r="403" s="89" customFormat="1" ht="15.75">
      <c r="M403" s="101"/>
    </row>
    <row r="404" s="89" customFormat="1" ht="15.75">
      <c r="M404" s="101"/>
    </row>
    <row r="405" s="89" customFormat="1" ht="15.75">
      <c r="M405" s="101"/>
    </row>
    <row r="406" s="89" customFormat="1" ht="15.75">
      <c r="M406" s="101"/>
    </row>
    <row r="407" s="89" customFormat="1" ht="15.75">
      <c r="M407" s="101"/>
    </row>
    <row r="408" s="89" customFormat="1" ht="15.75">
      <c r="M408" s="101"/>
    </row>
    <row r="409" s="89" customFormat="1" ht="15.75">
      <c r="M409" s="101"/>
    </row>
    <row r="410" s="89" customFormat="1" ht="15.75">
      <c r="M410" s="101"/>
    </row>
    <row r="411" s="89" customFormat="1" ht="15.75">
      <c r="M411" s="101"/>
    </row>
    <row r="412" s="89" customFormat="1" ht="15.75">
      <c r="M412" s="101"/>
    </row>
    <row r="413" s="89" customFormat="1" ht="15.75">
      <c r="M413" s="101"/>
    </row>
    <row r="414" s="89" customFormat="1" ht="15.75">
      <c r="M414" s="101"/>
    </row>
    <row r="415" s="89" customFormat="1" ht="15.75">
      <c r="M415" s="101"/>
    </row>
    <row r="416" s="89" customFormat="1" ht="15.75">
      <c r="M416" s="101"/>
    </row>
    <row r="417" s="89" customFormat="1" ht="15.75">
      <c r="M417" s="101"/>
    </row>
    <row r="418" s="89" customFormat="1" ht="15.75">
      <c r="M418" s="101"/>
    </row>
    <row r="419" s="89" customFormat="1" ht="15.75">
      <c r="M419" s="101"/>
    </row>
    <row r="420" s="89" customFormat="1" ht="15.75">
      <c r="M420" s="101"/>
    </row>
    <row r="421" s="89" customFormat="1" ht="15.75">
      <c r="M421" s="101"/>
    </row>
    <row r="422" s="89" customFormat="1" ht="15.75">
      <c r="M422" s="101"/>
    </row>
    <row r="423" s="89" customFormat="1" ht="15.75">
      <c r="M423" s="101"/>
    </row>
    <row r="424" s="89" customFormat="1" ht="15.75">
      <c r="M424" s="101"/>
    </row>
    <row r="425" s="89" customFormat="1" ht="15.75">
      <c r="M425" s="101"/>
    </row>
    <row r="426" s="89" customFormat="1" ht="15.75">
      <c r="M426" s="101"/>
    </row>
    <row r="427" s="89" customFormat="1" ht="15.75">
      <c r="M427" s="101"/>
    </row>
    <row r="428" s="89" customFormat="1" ht="15.75">
      <c r="M428" s="101"/>
    </row>
    <row r="429" s="89" customFormat="1" ht="15.75">
      <c r="M429" s="101"/>
    </row>
    <row r="430" s="89" customFormat="1" ht="15.75">
      <c r="M430" s="101"/>
    </row>
    <row r="431" s="89" customFormat="1" ht="15.75">
      <c r="M431" s="101"/>
    </row>
    <row r="432" s="89" customFormat="1" ht="15.75">
      <c r="M432" s="101"/>
    </row>
    <row r="433" s="89" customFormat="1" ht="15.75">
      <c r="M433" s="101"/>
    </row>
    <row r="434" s="89" customFormat="1" ht="15.75">
      <c r="M434" s="101"/>
    </row>
    <row r="435" s="89" customFormat="1" ht="15.75">
      <c r="M435" s="101"/>
    </row>
    <row r="436" s="89" customFormat="1" ht="15.75">
      <c r="M436" s="101"/>
    </row>
    <row r="437" s="89" customFormat="1" ht="15.75">
      <c r="M437" s="101"/>
    </row>
    <row r="438" s="89" customFormat="1" ht="15.75">
      <c r="M438" s="101"/>
    </row>
    <row r="439" s="89" customFormat="1" ht="15.75">
      <c r="M439" s="101"/>
    </row>
    <row r="440" s="89" customFormat="1" ht="15.75">
      <c r="M440" s="101"/>
    </row>
    <row r="441" s="89" customFormat="1" ht="15.75">
      <c r="M441" s="101"/>
    </row>
    <row r="442" s="89" customFormat="1" ht="15.75">
      <c r="M442" s="101"/>
    </row>
    <row r="443" s="89" customFormat="1" ht="15.75">
      <c r="M443" s="101"/>
    </row>
    <row r="444" s="89" customFormat="1" ht="15.75">
      <c r="M444" s="101"/>
    </row>
    <row r="445" s="89" customFormat="1" ht="15.75">
      <c r="M445" s="101"/>
    </row>
    <row r="446" s="89" customFormat="1" ht="15.75">
      <c r="M446" s="101"/>
    </row>
    <row r="447" s="89" customFormat="1" ht="15.75">
      <c r="M447" s="101"/>
    </row>
    <row r="448" s="89" customFormat="1" ht="15.75">
      <c r="M448" s="101"/>
    </row>
    <row r="449" s="89" customFormat="1" ht="15.75">
      <c r="M449" s="101"/>
    </row>
    <row r="450" s="89" customFormat="1" ht="15.75">
      <c r="M450" s="101"/>
    </row>
    <row r="451" s="89" customFormat="1" ht="15.75">
      <c r="M451" s="101"/>
    </row>
    <row r="452" s="89" customFormat="1" ht="15.75">
      <c r="M452" s="101"/>
    </row>
    <row r="453" s="89" customFormat="1" ht="15.75">
      <c r="M453" s="101"/>
    </row>
    <row r="454" s="89" customFormat="1" ht="15.75">
      <c r="M454" s="101"/>
    </row>
    <row r="455" s="89" customFormat="1" ht="15.75">
      <c r="M455" s="101"/>
    </row>
    <row r="456" s="89" customFormat="1" ht="15.75">
      <c r="M456" s="101"/>
    </row>
    <row r="457" s="89" customFormat="1" ht="15.75">
      <c r="M457" s="101"/>
    </row>
    <row r="458" s="89" customFormat="1" ht="15.75">
      <c r="M458" s="101"/>
    </row>
    <row r="459" s="89" customFormat="1" ht="15.75">
      <c r="M459" s="101"/>
    </row>
    <row r="460" s="89" customFormat="1" ht="15.75">
      <c r="M460" s="101"/>
    </row>
    <row r="461" s="89" customFormat="1" ht="15.75">
      <c r="M461" s="101"/>
    </row>
    <row r="462" s="89" customFormat="1" ht="15.75">
      <c r="M462" s="101"/>
    </row>
    <row r="463" s="89" customFormat="1" ht="15.75">
      <c r="M463" s="101"/>
    </row>
    <row r="464" s="89" customFormat="1" ht="15.75">
      <c r="M464" s="101"/>
    </row>
    <row r="465" s="89" customFormat="1" ht="15.75">
      <c r="M465" s="101"/>
    </row>
    <row r="466" s="89" customFormat="1" ht="15.75">
      <c r="M466" s="101"/>
    </row>
    <row r="467" s="89" customFormat="1" ht="15.75">
      <c r="M467" s="101"/>
    </row>
    <row r="468" s="89" customFormat="1" ht="15.75">
      <c r="M468" s="101"/>
    </row>
    <row r="469" s="89" customFormat="1" ht="15.75">
      <c r="M469" s="101"/>
    </row>
    <row r="470" s="89" customFormat="1" ht="15.75">
      <c r="M470" s="101"/>
    </row>
    <row r="471" s="89" customFormat="1" ht="15.75">
      <c r="M471" s="101"/>
    </row>
    <row r="472" s="89" customFormat="1" ht="15.75">
      <c r="M472" s="101"/>
    </row>
    <row r="473" s="89" customFormat="1" ht="15.75">
      <c r="M473" s="101"/>
    </row>
    <row r="474" s="89" customFormat="1" ht="15.75">
      <c r="M474" s="101"/>
    </row>
    <row r="475" s="89" customFormat="1" ht="15.75">
      <c r="M475" s="101"/>
    </row>
    <row r="476" s="89" customFormat="1" ht="15.75">
      <c r="M476" s="101"/>
    </row>
    <row r="477" s="89" customFormat="1" ht="15.75">
      <c r="M477" s="101"/>
    </row>
    <row r="478" s="89" customFormat="1" ht="15.75">
      <c r="M478" s="101"/>
    </row>
    <row r="479" s="89" customFormat="1" ht="15.75">
      <c r="M479" s="101"/>
    </row>
    <row r="480" s="89" customFormat="1" ht="15.75">
      <c r="M480" s="101"/>
    </row>
    <row r="481" s="89" customFormat="1" ht="15.75">
      <c r="M481" s="101"/>
    </row>
    <row r="482" s="89" customFormat="1" ht="15.75">
      <c r="M482" s="101"/>
    </row>
    <row r="483" s="89" customFormat="1" ht="15.75">
      <c r="M483" s="101"/>
    </row>
    <row r="484" s="89" customFormat="1" ht="15.75">
      <c r="M484" s="101"/>
    </row>
    <row r="485" s="89" customFormat="1" ht="15.75">
      <c r="M485" s="101"/>
    </row>
    <row r="486" s="89" customFormat="1" ht="15.75">
      <c r="M486" s="101"/>
    </row>
    <row r="487" s="89" customFormat="1" ht="15.75">
      <c r="M487" s="101"/>
    </row>
    <row r="488" s="89" customFormat="1" ht="15.75">
      <c r="M488" s="101"/>
    </row>
    <row r="489" s="89" customFormat="1" ht="15.75">
      <c r="M489" s="101"/>
    </row>
    <row r="490" s="89" customFormat="1" ht="15.75">
      <c r="M490" s="101"/>
    </row>
    <row r="491" s="89" customFormat="1" ht="15.75">
      <c r="M491" s="101"/>
    </row>
    <row r="492" s="89" customFormat="1" ht="15.75">
      <c r="M492" s="101"/>
    </row>
    <row r="493" s="89" customFormat="1" ht="15.75">
      <c r="M493" s="101"/>
    </row>
    <row r="494" s="89" customFormat="1" ht="15.75">
      <c r="M494" s="101"/>
    </row>
    <row r="495" s="89" customFormat="1" ht="15.75">
      <c r="M495" s="101"/>
    </row>
    <row r="496" s="89" customFormat="1" ht="15.75">
      <c r="M496" s="101"/>
    </row>
    <row r="497" s="89" customFormat="1" ht="15.75">
      <c r="M497" s="101"/>
    </row>
    <row r="498" s="89" customFormat="1" ht="15.75">
      <c r="M498" s="101"/>
    </row>
    <row r="499" s="89" customFormat="1" ht="15.75">
      <c r="M499" s="101"/>
    </row>
    <row r="500" s="89" customFormat="1" ht="15.75">
      <c r="M500" s="101"/>
    </row>
    <row r="501" s="89" customFormat="1" ht="15.75">
      <c r="M501" s="101"/>
    </row>
    <row r="502" s="89" customFormat="1" ht="15.75">
      <c r="M502" s="101"/>
    </row>
    <row r="503" s="89" customFormat="1" ht="15.75">
      <c r="M503" s="101"/>
    </row>
    <row r="504" s="89" customFormat="1" ht="15.75">
      <c r="M504" s="101"/>
    </row>
    <row r="505" s="89" customFormat="1" ht="15.75">
      <c r="M505" s="101"/>
    </row>
    <row r="506" s="89" customFormat="1" ht="15.75">
      <c r="M506" s="101"/>
    </row>
    <row r="507" s="89" customFormat="1" ht="15.75">
      <c r="M507" s="101"/>
    </row>
    <row r="508" s="89" customFormat="1" ht="15.75">
      <c r="M508" s="101"/>
    </row>
    <row r="509" s="89" customFormat="1" ht="15.75">
      <c r="M509" s="101"/>
    </row>
    <row r="510" s="89" customFormat="1" ht="15.75">
      <c r="M510" s="101"/>
    </row>
    <row r="511" s="89" customFormat="1" ht="15.75">
      <c r="M511" s="101"/>
    </row>
    <row r="512" s="89" customFormat="1" ht="15.75">
      <c r="M512" s="101"/>
    </row>
    <row r="513" s="89" customFormat="1" ht="15.75">
      <c r="M513" s="101"/>
    </row>
    <row r="514" s="89" customFormat="1" ht="15.75">
      <c r="M514" s="101"/>
    </row>
    <row r="515" s="89" customFormat="1" ht="15.75">
      <c r="M515" s="101"/>
    </row>
    <row r="516" s="89" customFormat="1" ht="15.75">
      <c r="M516" s="101"/>
    </row>
    <row r="517" s="89" customFormat="1" ht="15.75">
      <c r="M517" s="101"/>
    </row>
    <row r="518" s="89" customFormat="1" ht="15.75">
      <c r="M518" s="101"/>
    </row>
    <row r="519" s="89" customFormat="1" ht="15.75">
      <c r="M519" s="101"/>
    </row>
    <row r="520" s="89" customFormat="1" ht="15.75">
      <c r="M520" s="101"/>
    </row>
    <row r="521" s="89" customFormat="1" ht="15.75">
      <c r="M521" s="101"/>
    </row>
    <row r="522" s="89" customFormat="1" ht="15.75">
      <c r="M522" s="101"/>
    </row>
    <row r="523" s="89" customFormat="1" ht="15.75">
      <c r="M523" s="101"/>
    </row>
    <row r="524" s="89" customFormat="1" ht="15.75">
      <c r="M524" s="101"/>
    </row>
    <row r="525" s="89" customFormat="1" ht="15.75">
      <c r="M525" s="101"/>
    </row>
    <row r="526" s="89" customFormat="1" ht="15.75">
      <c r="M526" s="101"/>
    </row>
    <row r="527" s="89" customFormat="1" ht="15.75">
      <c r="M527" s="101"/>
    </row>
    <row r="528" s="89" customFormat="1" ht="15.75">
      <c r="M528" s="101"/>
    </row>
    <row r="529" s="89" customFormat="1" ht="15.75">
      <c r="M529" s="101"/>
    </row>
    <row r="530" s="89" customFormat="1" ht="15.75">
      <c r="M530" s="101"/>
    </row>
    <row r="531" s="89" customFormat="1" ht="15.75">
      <c r="M531" s="101"/>
    </row>
    <row r="532" s="89" customFormat="1" ht="15.75">
      <c r="M532" s="101"/>
    </row>
    <row r="533" s="89" customFormat="1" ht="15.75">
      <c r="M533" s="101"/>
    </row>
    <row r="534" s="89" customFormat="1" ht="15.75">
      <c r="M534" s="101"/>
    </row>
    <row r="535" s="89" customFormat="1" ht="15.75">
      <c r="M535" s="101"/>
    </row>
  </sheetData>
  <sheetProtection/>
  <mergeCells count="11">
    <mergeCell ref="B46:E46"/>
    <mergeCell ref="B47:E47"/>
    <mergeCell ref="B48:E48"/>
    <mergeCell ref="B49:E49"/>
    <mergeCell ref="B40:E40"/>
    <mergeCell ref="B38:H38"/>
    <mergeCell ref="A1:H1"/>
    <mergeCell ref="A2:H2"/>
    <mergeCell ref="A4:H4"/>
    <mergeCell ref="A5:H5"/>
    <mergeCell ref="A6:H6"/>
  </mergeCells>
  <printOptions horizontalCentered="1"/>
  <pageMargins left="0.35433070866141736" right="0.31496062992125984" top="0.31496062992125984" bottom="0.3937007874015748" header="0.2362204724409449" footer="0.2362204724409449"/>
  <pageSetup fitToHeight="1" fitToWidth="1" horizontalDpi="600" verticalDpi="600" orientation="landscape" paperSize="9" scale="64" r:id="rId1"/>
  <ignoredErrors>
    <ignoredError sqref="M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3"/>
  <sheetViews>
    <sheetView zoomScale="60" zoomScaleNormal="60" zoomScalePageLayoutView="0" workbookViewId="0" topLeftCell="A1">
      <selection activeCell="A1" sqref="A1"/>
    </sheetView>
  </sheetViews>
  <sheetFormatPr defaultColWidth="10.625" defaultRowHeight="15.75"/>
  <cols>
    <col min="1" max="1" width="4.625" style="110" customWidth="1"/>
    <col min="2" max="2" width="55.625" style="110" customWidth="1"/>
    <col min="3" max="9" width="10.625" style="110" customWidth="1"/>
    <col min="10" max="10" width="13.625" style="110" customWidth="1"/>
    <col min="11" max="16" width="10.625" style="110" customWidth="1"/>
    <col min="17" max="17" width="14.625" style="110" customWidth="1"/>
    <col min="18" max="18" width="15.125" style="110" customWidth="1"/>
    <col min="19" max="16384" width="10.625" style="110" customWidth="1"/>
  </cols>
  <sheetData>
    <row r="1" spans="1:13" ht="15.75">
      <c r="A1" s="20"/>
      <c r="B1" s="228" t="s">
        <v>636</v>
      </c>
      <c r="C1" s="228"/>
      <c r="D1" s="118"/>
      <c r="E1" s="118"/>
      <c r="F1" s="118"/>
      <c r="G1" s="118"/>
      <c r="H1" s="118"/>
      <c r="I1" s="118"/>
      <c r="J1" s="33"/>
      <c r="K1" s="77"/>
      <c r="L1" s="25"/>
      <c r="M1" s="25"/>
    </row>
    <row r="2" s="329" customFormat="1" ht="15.75"/>
    <row r="3" spans="1:17" ht="15.75">
      <c r="A3" s="32"/>
      <c r="B3" s="418" t="s">
        <v>373</v>
      </c>
      <c r="C3" s="418"/>
      <c r="D3" s="418"/>
      <c r="E3" s="418"/>
      <c r="F3" s="418"/>
      <c r="G3" s="418"/>
      <c r="H3" s="418"/>
      <c r="I3" s="418"/>
      <c r="J3" s="418"/>
      <c r="K3" s="42"/>
      <c r="O3" s="65"/>
      <c r="P3" s="54"/>
      <c r="Q3" s="60"/>
    </row>
    <row r="4" spans="1:17" ht="15.75">
      <c r="A4" s="32"/>
      <c r="B4" s="418" t="s">
        <v>374</v>
      </c>
      <c r="C4" s="418"/>
      <c r="D4" s="418"/>
      <c r="E4" s="418"/>
      <c r="F4" s="418"/>
      <c r="G4" s="418"/>
      <c r="H4" s="418"/>
      <c r="I4" s="418"/>
      <c r="J4" s="418"/>
      <c r="K4" s="119"/>
      <c r="O4" s="65"/>
      <c r="P4" s="66"/>
      <c r="Q4" s="49"/>
    </row>
    <row r="5" spans="1:17" ht="15.75">
      <c r="A5" s="120"/>
      <c r="B5" s="419">
        <f>Title!B10</f>
        <v>44742</v>
      </c>
      <c r="C5" s="419"/>
      <c r="D5" s="419"/>
      <c r="E5" s="419"/>
      <c r="F5" s="419"/>
      <c r="G5" s="419"/>
      <c r="H5" s="419"/>
      <c r="I5" s="419"/>
      <c r="J5" s="419"/>
      <c r="K5" s="119"/>
      <c r="L5" s="119"/>
      <c r="M5" s="119"/>
      <c r="N5" s="119"/>
      <c r="P5" s="119"/>
      <c r="Q5" s="121"/>
    </row>
    <row r="6" spans="18:19" s="148" customFormat="1" ht="15" customHeight="1" thickBot="1">
      <c r="R6" s="358" t="str">
        <f>'[2]Balance Sheet'!$H$5</f>
        <v>( thousand BGN)</v>
      </c>
      <c r="S6" s="330"/>
    </row>
    <row r="7" spans="1:18" s="116" customFormat="1" ht="15.75" customHeight="1">
      <c r="A7" s="426" t="s">
        <v>602</v>
      </c>
      <c r="B7" s="427"/>
      <c r="C7" s="430" t="s">
        <v>603</v>
      </c>
      <c r="D7" s="333" t="s">
        <v>637</v>
      </c>
      <c r="E7" s="333"/>
      <c r="F7" s="333"/>
      <c r="G7" s="333"/>
      <c r="H7" s="333" t="s">
        <v>638</v>
      </c>
      <c r="I7" s="333"/>
      <c r="J7" s="432" t="s">
        <v>639</v>
      </c>
      <c r="K7" s="333" t="s">
        <v>640</v>
      </c>
      <c r="L7" s="333"/>
      <c r="M7" s="333"/>
      <c r="N7" s="333"/>
      <c r="O7" s="333" t="s">
        <v>638</v>
      </c>
      <c r="P7" s="333"/>
      <c r="Q7" s="432" t="s">
        <v>641</v>
      </c>
      <c r="R7" s="434" t="s">
        <v>642</v>
      </c>
    </row>
    <row r="8" spans="1:18" s="116" customFormat="1" ht="66.75" customHeight="1">
      <c r="A8" s="428"/>
      <c r="B8" s="429"/>
      <c r="C8" s="431"/>
      <c r="D8" s="202" t="s">
        <v>643</v>
      </c>
      <c r="E8" s="202" t="s">
        <v>644</v>
      </c>
      <c r="F8" s="202" t="s">
        <v>645</v>
      </c>
      <c r="G8" s="202" t="s">
        <v>646</v>
      </c>
      <c r="H8" s="202" t="s">
        <v>625</v>
      </c>
      <c r="I8" s="202" t="s">
        <v>626</v>
      </c>
      <c r="J8" s="433"/>
      <c r="K8" s="202" t="s">
        <v>643</v>
      </c>
      <c r="L8" s="202" t="s">
        <v>647</v>
      </c>
      <c r="M8" s="202" t="s">
        <v>648</v>
      </c>
      <c r="N8" s="202" t="s">
        <v>646</v>
      </c>
      <c r="O8" s="202" t="s">
        <v>625</v>
      </c>
      <c r="P8" s="202" t="s">
        <v>626</v>
      </c>
      <c r="Q8" s="433"/>
      <c r="R8" s="435"/>
    </row>
    <row r="9" spans="1:18" s="116" customFormat="1" ht="16.5" thickBot="1">
      <c r="A9" s="122" t="s">
        <v>214</v>
      </c>
      <c r="B9" s="238"/>
      <c r="C9" s="123" t="s">
        <v>841</v>
      </c>
      <c r="D9" s="124">
        <v>1</v>
      </c>
      <c r="E9" s="124">
        <v>2</v>
      </c>
      <c r="F9" s="124">
        <v>3</v>
      </c>
      <c r="G9" s="124">
        <v>4</v>
      </c>
      <c r="H9" s="124">
        <v>5</v>
      </c>
      <c r="I9" s="124">
        <v>6</v>
      </c>
      <c r="J9" s="124">
        <v>7</v>
      </c>
      <c r="K9" s="124">
        <v>8</v>
      </c>
      <c r="L9" s="124">
        <v>9</v>
      </c>
      <c r="M9" s="124">
        <v>10</v>
      </c>
      <c r="N9" s="124">
        <v>11</v>
      </c>
      <c r="O9" s="124">
        <v>12</v>
      </c>
      <c r="P9" s="124">
        <v>13</v>
      </c>
      <c r="Q9" s="124">
        <v>14</v>
      </c>
      <c r="R9" s="125">
        <v>15</v>
      </c>
    </row>
    <row r="10" spans="1:18" ht="15.75">
      <c r="A10" s="126" t="s">
        <v>215</v>
      </c>
      <c r="B10" s="237" t="s">
        <v>649</v>
      </c>
      <c r="C10" s="617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9"/>
    </row>
    <row r="11" spans="1:18" ht="15.75">
      <c r="A11" s="127" t="s">
        <v>216</v>
      </c>
      <c r="B11" s="204" t="s">
        <v>650</v>
      </c>
      <c r="C11" s="620" t="s">
        <v>217</v>
      </c>
      <c r="D11" s="621">
        <v>60907</v>
      </c>
      <c r="E11" s="621">
        <v>9</v>
      </c>
      <c r="F11" s="621"/>
      <c r="G11" s="622">
        <f>D11+E11-F11</f>
        <v>60916</v>
      </c>
      <c r="H11" s="621"/>
      <c r="I11" s="621"/>
      <c r="J11" s="622">
        <f>G11+H11-I11</f>
        <v>60916</v>
      </c>
      <c r="K11" s="621">
        <v>3</v>
      </c>
      <c r="L11" s="621">
        <v>1</v>
      </c>
      <c r="M11" s="621"/>
      <c r="N11" s="622">
        <f>K11+L11-M11</f>
        <v>4</v>
      </c>
      <c r="O11" s="621"/>
      <c r="P11" s="621"/>
      <c r="Q11" s="622">
        <f aca="true" t="shared" si="0" ref="Q11:Q27">N11+O11-P11</f>
        <v>4</v>
      </c>
      <c r="R11" s="623">
        <f aca="true" t="shared" si="1" ref="R11:R27">J11-Q11</f>
        <v>60912</v>
      </c>
    </row>
    <row r="12" spans="1:18" ht="15.75">
      <c r="A12" s="127" t="s">
        <v>218</v>
      </c>
      <c r="B12" s="204" t="s">
        <v>651</v>
      </c>
      <c r="C12" s="620" t="s">
        <v>219</v>
      </c>
      <c r="D12" s="621">
        <v>244851</v>
      </c>
      <c r="E12" s="621">
        <v>7545</v>
      </c>
      <c r="F12" s="621">
        <v>2235</v>
      </c>
      <c r="G12" s="622">
        <f aca="true" t="shared" si="2" ref="G12:G41">D12+E12-F12</f>
        <v>250161</v>
      </c>
      <c r="H12" s="621"/>
      <c r="I12" s="621"/>
      <c r="J12" s="622">
        <f aca="true" t="shared" si="3" ref="J12:J41">G12+H12-I12</f>
        <v>250161</v>
      </c>
      <c r="K12" s="621">
        <v>78716</v>
      </c>
      <c r="L12" s="621">
        <v>10132</v>
      </c>
      <c r="M12" s="621">
        <v>1409</v>
      </c>
      <c r="N12" s="622">
        <f aca="true" t="shared" si="4" ref="N12:N41">K12+L12-M12</f>
        <v>87439</v>
      </c>
      <c r="O12" s="621"/>
      <c r="P12" s="621"/>
      <c r="Q12" s="622">
        <f t="shared" si="0"/>
        <v>87439</v>
      </c>
      <c r="R12" s="623">
        <f t="shared" si="1"/>
        <v>162722</v>
      </c>
    </row>
    <row r="13" spans="1:18" ht="15.75">
      <c r="A13" s="127" t="s">
        <v>220</v>
      </c>
      <c r="B13" s="204" t="s">
        <v>652</v>
      </c>
      <c r="C13" s="620" t="s">
        <v>221</v>
      </c>
      <c r="D13" s="621">
        <v>247035</v>
      </c>
      <c r="E13" s="621">
        <v>1668</v>
      </c>
      <c r="F13" s="621">
        <v>392</v>
      </c>
      <c r="G13" s="622">
        <f t="shared" si="2"/>
        <v>248311</v>
      </c>
      <c r="H13" s="621"/>
      <c r="I13" s="621"/>
      <c r="J13" s="622">
        <f t="shared" si="3"/>
        <v>248311</v>
      </c>
      <c r="K13" s="621">
        <v>149853</v>
      </c>
      <c r="L13" s="621">
        <v>6691</v>
      </c>
      <c r="M13" s="621">
        <v>338</v>
      </c>
      <c r="N13" s="622">
        <f t="shared" si="4"/>
        <v>156206</v>
      </c>
      <c r="O13" s="621"/>
      <c r="P13" s="621"/>
      <c r="Q13" s="622">
        <f t="shared" si="0"/>
        <v>156206</v>
      </c>
      <c r="R13" s="623">
        <f t="shared" si="1"/>
        <v>92105</v>
      </c>
    </row>
    <row r="14" spans="1:18" ht="15.75">
      <c r="A14" s="127" t="s">
        <v>222</v>
      </c>
      <c r="B14" s="204" t="s">
        <v>653</v>
      </c>
      <c r="C14" s="620" t="s">
        <v>223</v>
      </c>
      <c r="D14" s="621">
        <v>22736</v>
      </c>
      <c r="E14" s="621">
        <v>62</v>
      </c>
      <c r="F14" s="621">
        <v>34</v>
      </c>
      <c r="G14" s="622">
        <f t="shared" si="2"/>
        <v>22764</v>
      </c>
      <c r="H14" s="621"/>
      <c r="I14" s="621"/>
      <c r="J14" s="622">
        <f t="shared" si="3"/>
        <v>22764</v>
      </c>
      <c r="K14" s="621">
        <v>10495</v>
      </c>
      <c r="L14" s="621">
        <v>823</v>
      </c>
      <c r="M14" s="621">
        <v>34</v>
      </c>
      <c r="N14" s="622">
        <f t="shared" si="4"/>
        <v>11284</v>
      </c>
      <c r="O14" s="621"/>
      <c r="P14" s="621"/>
      <c r="Q14" s="622">
        <f t="shared" si="0"/>
        <v>11284</v>
      </c>
      <c r="R14" s="623">
        <f t="shared" si="1"/>
        <v>11480</v>
      </c>
    </row>
    <row r="15" spans="1:18" ht="15.75">
      <c r="A15" s="127" t="s">
        <v>224</v>
      </c>
      <c r="B15" s="204" t="s">
        <v>654</v>
      </c>
      <c r="C15" s="620" t="s">
        <v>225</v>
      </c>
      <c r="D15" s="621">
        <v>22368</v>
      </c>
      <c r="E15" s="621">
        <v>1912</v>
      </c>
      <c r="F15" s="621">
        <v>518</v>
      </c>
      <c r="G15" s="622">
        <f t="shared" si="2"/>
        <v>23762</v>
      </c>
      <c r="H15" s="621"/>
      <c r="I15" s="621"/>
      <c r="J15" s="622">
        <f t="shared" si="3"/>
        <v>23762</v>
      </c>
      <c r="K15" s="621">
        <v>12150</v>
      </c>
      <c r="L15" s="621">
        <v>1887</v>
      </c>
      <c r="M15" s="621">
        <v>561</v>
      </c>
      <c r="N15" s="622">
        <f t="shared" si="4"/>
        <v>13476</v>
      </c>
      <c r="O15" s="621"/>
      <c r="P15" s="621"/>
      <c r="Q15" s="622">
        <f t="shared" si="0"/>
        <v>13476</v>
      </c>
      <c r="R15" s="623">
        <f t="shared" si="1"/>
        <v>10286</v>
      </c>
    </row>
    <row r="16" spans="1:18" ht="15.75">
      <c r="A16" s="128" t="s">
        <v>226</v>
      </c>
      <c r="B16" s="204" t="s">
        <v>795</v>
      </c>
      <c r="C16" s="620" t="s">
        <v>227</v>
      </c>
      <c r="D16" s="621">
        <v>27888</v>
      </c>
      <c r="E16" s="621">
        <v>988</v>
      </c>
      <c r="F16" s="621">
        <v>446</v>
      </c>
      <c r="G16" s="622">
        <f t="shared" si="2"/>
        <v>28430</v>
      </c>
      <c r="H16" s="621"/>
      <c r="I16" s="621"/>
      <c r="J16" s="622">
        <f t="shared" si="3"/>
        <v>28430</v>
      </c>
      <c r="K16" s="621">
        <v>17707</v>
      </c>
      <c r="L16" s="621">
        <v>1407</v>
      </c>
      <c r="M16" s="621">
        <v>365</v>
      </c>
      <c r="N16" s="622">
        <f t="shared" si="4"/>
        <v>18749</v>
      </c>
      <c r="O16" s="621"/>
      <c r="P16" s="621"/>
      <c r="Q16" s="622">
        <f t="shared" si="0"/>
        <v>18749</v>
      </c>
      <c r="R16" s="623">
        <f t="shared" si="1"/>
        <v>9681</v>
      </c>
    </row>
    <row r="17" spans="1:18" s="112" customFormat="1" ht="15.75">
      <c r="A17" s="127" t="s">
        <v>228</v>
      </c>
      <c r="B17" s="205" t="s">
        <v>794</v>
      </c>
      <c r="C17" s="624" t="s">
        <v>229</v>
      </c>
      <c r="D17" s="621">
        <v>4798</v>
      </c>
      <c r="E17" s="621">
        <v>7252</v>
      </c>
      <c r="F17" s="621">
        <v>1415</v>
      </c>
      <c r="G17" s="622">
        <f t="shared" si="2"/>
        <v>10635</v>
      </c>
      <c r="H17" s="621"/>
      <c r="I17" s="621"/>
      <c r="J17" s="622">
        <f t="shared" si="3"/>
        <v>10635</v>
      </c>
      <c r="K17" s="621">
        <v>0</v>
      </c>
      <c r="L17" s="621"/>
      <c r="M17" s="621"/>
      <c r="N17" s="622">
        <f t="shared" si="4"/>
        <v>0</v>
      </c>
      <c r="O17" s="621"/>
      <c r="P17" s="621"/>
      <c r="Q17" s="622">
        <f t="shared" si="0"/>
        <v>0</v>
      </c>
      <c r="R17" s="623">
        <f t="shared" si="1"/>
        <v>10635</v>
      </c>
    </row>
    <row r="18" spans="1:18" ht="15.75">
      <c r="A18" s="127" t="s">
        <v>230</v>
      </c>
      <c r="B18" s="206" t="s">
        <v>655</v>
      </c>
      <c r="C18" s="620" t="s">
        <v>231</v>
      </c>
      <c r="D18" s="621">
        <v>494</v>
      </c>
      <c r="E18" s="621"/>
      <c r="F18" s="621">
        <v>494</v>
      </c>
      <c r="G18" s="622">
        <f t="shared" si="2"/>
        <v>0</v>
      </c>
      <c r="H18" s="621"/>
      <c r="I18" s="621"/>
      <c r="J18" s="622">
        <f t="shared" si="3"/>
        <v>0</v>
      </c>
      <c r="K18" s="621">
        <v>221</v>
      </c>
      <c r="L18" s="621"/>
      <c r="M18" s="621">
        <v>221</v>
      </c>
      <c r="N18" s="622">
        <f t="shared" si="4"/>
        <v>0</v>
      </c>
      <c r="O18" s="621"/>
      <c r="P18" s="621"/>
      <c r="Q18" s="622">
        <f t="shared" si="0"/>
        <v>0</v>
      </c>
      <c r="R18" s="623">
        <f t="shared" si="1"/>
        <v>0</v>
      </c>
    </row>
    <row r="19" spans="1:18" ht="15.75">
      <c r="A19" s="127"/>
      <c r="B19" s="207" t="s">
        <v>656</v>
      </c>
      <c r="C19" s="625" t="s">
        <v>232</v>
      </c>
      <c r="D19" s="626">
        <f>SUM(D11:D18)</f>
        <v>631077</v>
      </c>
      <c r="E19" s="626">
        <f>SUM(E11:E18)</f>
        <v>19436</v>
      </c>
      <c r="F19" s="626">
        <f>SUM(F11:F18)</f>
        <v>5534</v>
      </c>
      <c r="G19" s="622">
        <f t="shared" si="2"/>
        <v>644979</v>
      </c>
      <c r="H19" s="626">
        <f>SUM(H11:H18)</f>
        <v>0</v>
      </c>
      <c r="I19" s="626">
        <f>SUM(I11:I18)</f>
        <v>0</v>
      </c>
      <c r="J19" s="622">
        <f t="shared" si="3"/>
        <v>644979</v>
      </c>
      <c r="K19" s="626">
        <f>SUM(K11:K18)</f>
        <v>269145</v>
      </c>
      <c r="L19" s="626">
        <f>SUM(L11:L18)</f>
        <v>20941</v>
      </c>
      <c r="M19" s="626">
        <f>SUM(M11:M18)</f>
        <v>2928</v>
      </c>
      <c r="N19" s="622">
        <f t="shared" si="4"/>
        <v>287158</v>
      </c>
      <c r="O19" s="626">
        <f>SUM(O11:O18)</f>
        <v>0</v>
      </c>
      <c r="P19" s="626">
        <f>SUM(P11:P18)</f>
        <v>0</v>
      </c>
      <c r="Q19" s="622">
        <f t="shared" si="0"/>
        <v>287158</v>
      </c>
      <c r="R19" s="623">
        <f t="shared" si="1"/>
        <v>357821</v>
      </c>
    </row>
    <row r="20" spans="1:18" ht="15.75">
      <c r="A20" s="129" t="s">
        <v>233</v>
      </c>
      <c r="B20" s="208" t="s">
        <v>657</v>
      </c>
      <c r="C20" s="625" t="s">
        <v>234</v>
      </c>
      <c r="D20" s="621">
        <v>9446</v>
      </c>
      <c r="E20" s="621"/>
      <c r="F20" s="621"/>
      <c r="G20" s="622">
        <f t="shared" si="2"/>
        <v>9446</v>
      </c>
      <c r="H20" s="621"/>
      <c r="I20" s="621"/>
      <c r="J20" s="622">
        <f t="shared" si="3"/>
        <v>9446</v>
      </c>
      <c r="K20" s="621"/>
      <c r="L20" s="621"/>
      <c r="M20" s="621"/>
      <c r="N20" s="622">
        <f t="shared" si="4"/>
        <v>0</v>
      </c>
      <c r="O20" s="621"/>
      <c r="P20" s="621"/>
      <c r="Q20" s="622">
        <f t="shared" si="0"/>
        <v>0</v>
      </c>
      <c r="R20" s="623">
        <f t="shared" si="1"/>
        <v>9446</v>
      </c>
    </row>
    <row r="21" spans="1:18" ht="15.75">
      <c r="A21" s="130" t="s">
        <v>235</v>
      </c>
      <c r="B21" s="208" t="s">
        <v>856</v>
      </c>
      <c r="C21" s="625" t="s">
        <v>236</v>
      </c>
      <c r="D21" s="621">
        <v>521</v>
      </c>
      <c r="E21" s="621"/>
      <c r="F21" s="621"/>
      <c r="G21" s="622">
        <f t="shared" si="2"/>
        <v>521</v>
      </c>
      <c r="H21" s="621"/>
      <c r="I21" s="621"/>
      <c r="J21" s="622">
        <f t="shared" si="3"/>
        <v>521</v>
      </c>
      <c r="K21" s="621">
        <v>60</v>
      </c>
      <c r="L21" s="621">
        <v>21</v>
      </c>
      <c r="M21" s="621"/>
      <c r="N21" s="622">
        <f t="shared" si="4"/>
        <v>81</v>
      </c>
      <c r="O21" s="621"/>
      <c r="P21" s="621"/>
      <c r="Q21" s="622">
        <f t="shared" si="0"/>
        <v>81</v>
      </c>
      <c r="R21" s="623">
        <f t="shared" si="1"/>
        <v>440</v>
      </c>
    </row>
    <row r="22" spans="1:18" ht="15.75">
      <c r="A22" s="130" t="s">
        <v>237</v>
      </c>
      <c r="B22" s="203" t="s">
        <v>658</v>
      </c>
      <c r="C22" s="620"/>
      <c r="D22" s="627"/>
      <c r="E22" s="627"/>
      <c r="F22" s="627"/>
      <c r="G22" s="622">
        <f t="shared" si="2"/>
        <v>0</v>
      </c>
      <c r="H22" s="627"/>
      <c r="I22" s="627"/>
      <c r="J22" s="622">
        <f t="shared" si="3"/>
        <v>0</v>
      </c>
      <c r="K22" s="627"/>
      <c r="L22" s="627"/>
      <c r="M22" s="627"/>
      <c r="N22" s="622">
        <f t="shared" si="4"/>
        <v>0</v>
      </c>
      <c r="O22" s="627"/>
      <c r="P22" s="627"/>
      <c r="Q22" s="622">
        <f t="shared" si="0"/>
        <v>0</v>
      </c>
      <c r="R22" s="623">
        <f t="shared" si="1"/>
        <v>0</v>
      </c>
    </row>
    <row r="23" spans="1:18" ht="15.75">
      <c r="A23" s="127" t="s">
        <v>216</v>
      </c>
      <c r="B23" s="204" t="s">
        <v>659</v>
      </c>
      <c r="C23" s="620" t="s">
        <v>238</v>
      </c>
      <c r="D23" s="621">
        <v>61638</v>
      </c>
      <c r="E23" s="621">
        <v>23</v>
      </c>
      <c r="F23" s="621">
        <v>30</v>
      </c>
      <c r="G23" s="622">
        <f t="shared" si="2"/>
        <v>61631</v>
      </c>
      <c r="H23" s="621"/>
      <c r="I23" s="621"/>
      <c r="J23" s="622">
        <f t="shared" si="3"/>
        <v>61631</v>
      </c>
      <c r="K23" s="621">
        <v>27622</v>
      </c>
      <c r="L23" s="621">
        <v>3263</v>
      </c>
      <c r="M23" s="621">
        <v>2</v>
      </c>
      <c r="N23" s="622">
        <f t="shared" si="4"/>
        <v>30883</v>
      </c>
      <c r="O23" s="621"/>
      <c r="P23" s="621"/>
      <c r="Q23" s="622">
        <f t="shared" si="0"/>
        <v>30883</v>
      </c>
      <c r="R23" s="623">
        <f t="shared" si="1"/>
        <v>30748</v>
      </c>
    </row>
    <row r="24" spans="1:18" ht="15.75">
      <c r="A24" s="127" t="s">
        <v>218</v>
      </c>
      <c r="B24" s="204" t="s">
        <v>660</v>
      </c>
      <c r="C24" s="620" t="s">
        <v>239</v>
      </c>
      <c r="D24" s="621">
        <v>33265</v>
      </c>
      <c r="E24" s="621">
        <v>2136</v>
      </c>
      <c r="F24" s="621">
        <v>3</v>
      </c>
      <c r="G24" s="622">
        <f t="shared" si="2"/>
        <v>35398</v>
      </c>
      <c r="H24" s="621"/>
      <c r="I24" s="621"/>
      <c r="J24" s="622">
        <f t="shared" si="3"/>
        <v>35398</v>
      </c>
      <c r="K24" s="621">
        <v>15707</v>
      </c>
      <c r="L24" s="621">
        <v>1551</v>
      </c>
      <c r="M24" s="621">
        <v>3</v>
      </c>
      <c r="N24" s="622">
        <f t="shared" si="4"/>
        <v>17255</v>
      </c>
      <c r="O24" s="621"/>
      <c r="P24" s="621"/>
      <c r="Q24" s="622">
        <f t="shared" si="0"/>
        <v>17255</v>
      </c>
      <c r="R24" s="623">
        <f t="shared" si="1"/>
        <v>18143</v>
      </c>
    </row>
    <row r="25" spans="1:18" ht="15.75">
      <c r="A25" s="131" t="s">
        <v>220</v>
      </c>
      <c r="B25" s="205" t="s">
        <v>661</v>
      </c>
      <c r="C25" s="620" t="s">
        <v>240</v>
      </c>
      <c r="D25" s="621">
        <v>0</v>
      </c>
      <c r="E25" s="621"/>
      <c r="F25" s="621"/>
      <c r="G25" s="622">
        <f t="shared" si="2"/>
        <v>0</v>
      </c>
      <c r="H25" s="621"/>
      <c r="I25" s="621"/>
      <c r="J25" s="622">
        <f t="shared" si="3"/>
        <v>0</v>
      </c>
      <c r="K25" s="621">
        <v>0</v>
      </c>
      <c r="L25" s="621"/>
      <c r="M25" s="621"/>
      <c r="N25" s="622">
        <f t="shared" si="4"/>
        <v>0</v>
      </c>
      <c r="O25" s="621"/>
      <c r="P25" s="621"/>
      <c r="Q25" s="622">
        <f t="shared" si="0"/>
        <v>0</v>
      </c>
      <c r="R25" s="623">
        <f t="shared" si="1"/>
        <v>0</v>
      </c>
    </row>
    <row r="26" spans="1:18" ht="15.75">
      <c r="A26" s="127" t="s">
        <v>222</v>
      </c>
      <c r="B26" s="209" t="s">
        <v>662</v>
      </c>
      <c r="C26" s="620" t="s">
        <v>241</v>
      </c>
      <c r="D26" s="621">
        <v>2847</v>
      </c>
      <c r="E26" s="621">
        <v>356</v>
      </c>
      <c r="F26" s="621">
        <v>1148</v>
      </c>
      <c r="G26" s="622">
        <f t="shared" si="2"/>
        <v>2055</v>
      </c>
      <c r="H26" s="621"/>
      <c r="I26" s="621"/>
      <c r="J26" s="622">
        <f t="shared" si="3"/>
        <v>2055</v>
      </c>
      <c r="K26" s="621">
        <v>0</v>
      </c>
      <c r="L26" s="621"/>
      <c r="M26" s="621"/>
      <c r="N26" s="622">
        <f t="shared" si="4"/>
        <v>0</v>
      </c>
      <c r="O26" s="621"/>
      <c r="P26" s="621"/>
      <c r="Q26" s="622">
        <f t="shared" si="0"/>
        <v>0</v>
      </c>
      <c r="R26" s="623">
        <f t="shared" si="1"/>
        <v>2055</v>
      </c>
    </row>
    <row r="27" spans="1:18" ht="15.75">
      <c r="A27" s="127"/>
      <c r="B27" s="207" t="s">
        <v>393</v>
      </c>
      <c r="C27" s="628" t="s">
        <v>242</v>
      </c>
      <c r="D27" s="629">
        <f>SUM(D23:D26)</f>
        <v>97750</v>
      </c>
      <c r="E27" s="629">
        <f aca="true" t="shared" si="5" ref="E27:P27">SUM(E23:E26)</f>
        <v>2515</v>
      </c>
      <c r="F27" s="629">
        <f t="shared" si="5"/>
        <v>1181</v>
      </c>
      <c r="G27" s="630">
        <f t="shared" si="2"/>
        <v>99084</v>
      </c>
      <c r="H27" s="629">
        <f t="shared" si="5"/>
        <v>0</v>
      </c>
      <c r="I27" s="629">
        <f t="shared" si="5"/>
        <v>0</v>
      </c>
      <c r="J27" s="630">
        <f t="shared" si="3"/>
        <v>99084</v>
      </c>
      <c r="K27" s="629">
        <f t="shared" si="5"/>
        <v>43329</v>
      </c>
      <c r="L27" s="629">
        <f t="shared" si="5"/>
        <v>4814</v>
      </c>
      <c r="M27" s="629">
        <f t="shared" si="5"/>
        <v>5</v>
      </c>
      <c r="N27" s="630">
        <f t="shared" si="4"/>
        <v>48138</v>
      </c>
      <c r="O27" s="629">
        <f t="shared" si="5"/>
        <v>0</v>
      </c>
      <c r="P27" s="629">
        <f t="shared" si="5"/>
        <v>0</v>
      </c>
      <c r="Q27" s="630">
        <f t="shared" si="0"/>
        <v>48138</v>
      </c>
      <c r="R27" s="631">
        <f t="shared" si="1"/>
        <v>50946</v>
      </c>
    </row>
    <row r="28" spans="1:18" ht="25.5">
      <c r="A28" s="130" t="s">
        <v>243</v>
      </c>
      <c r="B28" s="210" t="s">
        <v>663</v>
      </c>
      <c r="C28" s="632"/>
      <c r="D28" s="633"/>
      <c r="E28" s="633"/>
      <c r="F28" s="633"/>
      <c r="G28" s="633"/>
      <c r="H28" s="633"/>
      <c r="I28" s="633"/>
      <c r="J28" s="633"/>
      <c r="K28" s="633"/>
      <c r="L28" s="633"/>
      <c r="M28" s="633"/>
      <c r="N28" s="633"/>
      <c r="O28" s="633"/>
      <c r="P28" s="633"/>
      <c r="Q28" s="633"/>
      <c r="R28" s="634"/>
    </row>
    <row r="29" spans="1:18" ht="15.75">
      <c r="A29" s="127" t="s">
        <v>216</v>
      </c>
      <c r="B29" s="211" t="s">
        <v>796</v>
      </c>
      <c r="C29" s="635" t="s">
        <v>244</v>
      </c>
      <c r="D29" s="636">
        <f>SUM(D30:D33)</f>
        <v>133098</v>
      </c>
      <c r="E29" s="636">
        <f aca="true" t="shared" si="6" ref="E29:P29">SUM(E30:E33)</f>
        <v>11374</v>
      </c>
      <c r="F29" s="636">
        <f t="shared" si="6"/>
        <v>1857</v>
      </c>
      <c r="G29" s="636">
        <f t="shared" si="2"/>
        <v>142615</v>
      </c>
      <c r="H29" s="636">
        <f t="shared" si="6"/>
        <v>0</v>
      </c>
      <c r="I29" s="636">
        <f t="shared" si="6"/>
        <v>419</v>
      </c>
      <c r="J29" s="636">
        <f t="shared" si="3"/>
        <v>142196</v>
      </c>
      <c r="K29" s="636">
        <f t="shared" si="6"/>
        <v>0</v>
      </c>
      <c r="L29" s="636">
        <f t="shared" si="6"/>
        <v>0</v>
      </c>
      <c r="M29" s="636">
        <f t="shared" si="6"/>
        <v>0</v>
      </c>
      <c r="N29" s="636">
        <f t="shared" si="4"/>
        <v>0</v>
      </c>
      <c r="O29" s="636">
        <f t="shared" si="6"/>
        <v>0</v>
      </c>
      <c r="P29" s="636">
        <f t="shared" si="6"/>
        <v>0</v>
      </c>
      <c r="Q29" s="636">
        <f>N29+O29-P29</f>
        <v>0</v>
      </c>
      <c r="R29" s="637">
        <f>J29-Q29</f>
        <v>142196</v>
      </c>
    </row>
    <row r="30" spans="1:18" ht="15.75">
      <c r="A30" s="127"/>
      <c r="B30" s="204" t="s">
        <v>399</v>
      </c>
      <c r="C30" s="620" t="s">
        <v>245</v>
      </c>
      <c r="D30" s="621"/>
      <c r="E30" s="621"/>
      <c r="F30" s="621"/>
      <c r="G30" s="622">
        <f t="shared" si="2"/>
        <v>0</v>
      </c>
      <c r="H30" s="621"/>
      <c r="I30" s="621"/>
      <c r="J30" s="622">
        <f t="shared" si="3"/>
        <v>0</v>
      </c>
      <c r="K30" s="621"/>
      <c r="L30" s="621"/>
      <c r="M30" s="621"/>
      <c r="N30" s="622">
        <f t="shared" si="4"/>
        <v>0</v>
      </c>
      <c r="O30" s="621"/>
      <c r="P30" s="621"/>
      <c r="Q30" s="622">
        <f aca="true" t="shared" si="7" ref="Q30:Q41">N30+O30-P30</f>
        <v>0</v>
      </c>
      <c r="R30" s="623">
        <f aca="true" t="shared" si="8" ref="R30:R41">J30-Q30</f>
        <v>0</v>
      </c>
    </row>
    <row r="31" spans="1:18" ht="15.75">
      <c r="A31" s="127"/>
      <c r="B31" s="204" t="s">
        <v>400</v>
      </c>
      <c r="C31" s="620" t="s">
        <v>246</v>
      </c>
      <c r="D31" s="621">
        <v>1983</v>
      </c>
      <c r="E31" s="621">
        <v>48</v>
      </c>
      <c r="F31" s="621"/>
      <c r="G31" s="622">
        <f t="shared" si="2"/>
        <v>2031</v>
      </c>
      <c r="H31" s="621"/>
      <c r="I31" s="621"/>
      <c r="J31" s="622">
        <f t="shared" si="3"/>
        <v>2031</v>
      </c>
      <c r="K31" s="621"/>
      <c r="L31" s="621"/>
      <c r="M31" s="621"/>
      <c r="N31" s="622">
        <f t="shared" si="4"/>
        <v>0</v>
      </c>
      <c r="O31" s="621"/>
      <c r="P31" s="621"/>
      <c r="Q31" s="622">
        <f t="shared" si="7"/>
        <v>0</v>
      </c>
      <c r="R31" s="623">
        <f t="shared" si="8"/>
        <v>2031</v>
      </c>
    </row>
    <row r="32" spans="1:18" ht="15.75">
      <c r="A32" s="127"/>
      <c r="B32" s="204" t="s">
        <v>401</v>
      </c>
      <c r="C32" s="620" t="s">
        <v>247</v>
      </c>
      <c r="D32" s="621">
        <v>125337</v>
      </c>
      <c r="E32" s="621">
        <v>10963</v>
      </c>
      <c r="F32" s="621">
        <v>1342</v>
      </c>
      <c r="G32" s="622">
        <f t="shared" si="2"/>
        <v>134958</v>
      </c>
      <c r="H32" s="621"/>
      <c r="I32" s="621"/>
      <c r="J32" s="622">
        <f t="shared" si="3"/>
        <v>134958</v>
      </c>
      <c r="K32" s="621"/>
      <c r="L32" s="621"/>
      <c r="M32" s="621"/>
      <c r="N32" s="622">
        <f t="shared" si="4"/>
        <v>0</v>
      </c>
      <c r="O32" s="621"/>
      <c r="P32" s="621"/>
      <c r="Q32" s="622">
        <f t="shared" si="7"/>
        <v>0</v>
      </c>
      <c r="R32" s="623">
        <f t="shared" si="8"/>
        <v>134958</v>
      </c>
    </row>
    <row r="33" spans="1:18" ht="15.75">
      <c r="A33" s="127"/>
      <c r="B33" s="204" t="s">
        <v>402</v>
      </c>
      <c r="C33" s="620" t="s">
        <v>248</v>
      </c>
      <c r="D33" s="621">
        <v>5778</v>
      </c>
      <c r="E33" s="621">
        <v>363</v>
      </c>
      <c r="F33" s="621">
        <v>515</v>
      </c>
      <c r="G33" s="622">
        <f t="shared" si="2"/>
        <v>5626</v>
      </c>
      <c r="H33" s="621"/>
      <c r="I33" s="621">
        <v>419</v>
      </c>
      <c r="J33" s="622">
        <f t="shared" si="3"/>
        <v>5207</v>
      </c>
      <c r="K33" s="621"/>
      <c r="L33" s="621"/>
      <c r="M33" s="621"/>
      <c r="N33" s="622">
        <f t="shared" si="4"/>
        <v>0</v>
      </c>
      <c r="O33" s="621"/>
      <c r="P33" s="621"/>
      <c r="Q33" s="622">
        <f t="shared" si="7"/>
        <v>0</v>
      </c>
      <c r="R33" s="623">
        <f t="shared" si="8"/>
        <v>5207</v>
      </c>
    </row>
    <row r="34" spans="1:18" ht="15.75">
      <c r="A34" s="127" t="s">
        <v>218</v>
      </c>
      <c r="B34" s="211" t="s">
        <v>664</v>
      </c>
      <c r="C34" s="620" t="s">
        <v>249</v>
      </c>
      <c r="D34" s="622">
        <f>SUM(D35:D38)</f>
        <v>0</v>
      </c>
      <c r="E34" s="622">
        <f aca="true" t="shared" si="9" ref="E34:P34">SUM(E35:E38)</f>
        <v>0</v>
      </c>
      <c r="F34" s="622">
        <f t="shared" si="9"/>
        <v>0</v>
      </c>
      <c r="G34" s="622">
        <f t="shared" si="2"/>
        <v>0</v>
      </c>
      <c r="H34" s="622">
        <f t="shared" si="9"/>
        <v>0</v>
      </c>
      <c r="I34" s="622">
        <f t="shared" si="9"/>
        <v>0</v>
      </c>
      <c r="J34" s="622">
        <f t="shared" si="3"/>
        <v>0</v>
      </c>
      <c r="K34" s="622">
        <f t="shared" si="9"/>
        <v>0</v>
      </c>
      <c r="L34" s="622">
        <f t="shared" si="9"/>
        <v>0</v>
      </c>
      <c r="M34" s="622">
        <f t="shared" si="9"/>
        <v>0</v>
      </c>
      <c r="N34" s="622">
        <f t="shared" si="4"/>
        <v>0</v>
      </c>
      <c r="O34" s="622">
        <f t="shared" si="9"/>
        <v>0</v>
      </c>
      <c r="P34" s="622">
        <f t="shared" si="9"/>
        <v>0</v>
      </c>
      <c r="Q34" s="622">
        <f t="shared" si="7"/>
        <v>0</v>
      </c>
      <c r="R34" s="623">
        <f t="shared" si="8"/>
        <v>0</v>
      </c>
    </row>
    <row r="35" spans="1:18" ht="15.75">
      <c r="A35" s="127"/>
      <c r="B35" s="212" t="s">
        <v>404</v>
      </c>
      <c r="C35" s="620" t="s">
        <v>250</v>
      </c>
      <c r="D35" s="621"/>
      <c r="E35" s="621"/>
      <c r="F35" s="621"/>
      <c r="G35" s="622">
        <f t="shared" si="2"/>
        <v>0</v>
      </c>
      <c r="H35" s="621"/>
      <c r="I35" s="621"/>
      <c r="J35" s="622">
        <f t="shared" si="3"/>
        <v>0</v>
      </c>
      <c r="K35" s="621"/>
      <c r="L35" s="621"/>
      <c r="M35" s="621"/>
      <c r="N35" s="622">
        <f t="shared" si="4"/>
        <v>0</v>
      </c>
      <c r="O35" s="621"/>
      <c r="P35" s="621"/>
      <c r="Q35" s="622">
        <f t="shared" si="7"/>
        <v>0</v>
      </c>
      <c r="R35" s="623">
        <f t="shared" si="8"/>
        <v>0</v>
      </c>
    </row>
    <row r="36" spans="1:18" ht="15.75">
      <c r="A36" s="127"/>
      <c r="B36" s="212" t="s">
        <v>665</v>
      </c>
      <c r="C36" s="620" t="s">
        <v>251</v>
      </c>
      <c r="D36" s="621"/>
      <c r="E36" s="621"/>
      <c r="F36" s="621"/>
      <c r="G36" s="622">
        <f t="shared" si="2"/>
        <v>0</v>
      </c>
      <c r="H36" s="621"/>
      <c r="I36" s="621"/>
      <c r="J36" s="622">
        <f t="shared" si="3"/>
        <v>0</v>
      </c>
      <c r="K36" s="621"/>
      <c r="L36" s="621"/>
      <c r="M36" s="621"/>
      <c r="N36" s="622">
        <f t="shared" si="4"/>
        <v>0</v>
      </c>
      <c r="O36" s="621"/>
      <c r="P36" s="621"/>
      <c r="Q36" s="622">
        <f t="shared" si="7"/>
        <v>0</v>
      </c>
      <c r="R36" s="623">
        <f t="shared" si="8"/>
        <v>0</v>
      </c>
    </row>
    <row r="37" spans="1:18" ht="15.75">
      <c r="A37" s="127"/>
      <c r="B37" s="212" t="s">
        <v>666</v>
      </c>
      <c r="C37" s="620" t="s">
        <v>252</v>
      </c>
      <c r="D37" s="621"/>
      <c r="E37" s="621"/>
      <c r="F37" s="621"/>
      <c r="G37" s="622">
        <f t="shared" si="2"/>
        <v>0</v>
      </c>
      <c r="H37" s="621"/>
      <c r="I37" s="621"/>
      <c r="J37" s="622">
        <f t="shared" si="3"/>
        <v>0</v>
      </c>
      <c r="K37" s="621"/>
      <c r="L37" s="621"/>
      <c r="M37" s="621"/>
      <c r="N37" s="622">
        <f t="shared" si="4"/>
        <v>0</v>
      </c>
      <c r="O37" s="621"/>
      <c r="P37" s="621"/>
      <c r="Q37" s="622">
        <f t="shared" si="7"/>
        <v>0</v>
      </c>
      <c r="R37" s="623">
        <f t="shared" si="8"/>
        <v>0</v>
      </c>
    </row>
    <row r="38" spans="1:18" ht="15.75">
      <c r="A38" s="127"/>
      <c r="B38" s="212" t="s">
        <v>655</v>
      </c>
      <c r="C38" s="620" t="s">
        <v>253</v>
      </c>
      <c r="D38" s="621"/>
      <c r="E38" s="621"/>
      <c r="F38" s="621"/>
      <c r="G38" s="622">
        <f t="shared" si="2"/>
        <v>0</v>
      </c>
      <c r="H38" s="621"/>
      <c r="I38" s="621"/>
      <c r="J38" s="622">
        <f t="shared" si="3"/>
        <v>0</v>
      </c>
      <c r="K38" s="621"/>
      <c r="L38" s="621"/>
      <c r="M38" s="621"/>
      <c r="N38" s="622">
        <f t="shared" si="4"/>
        <v>0</v>
      </c>
      <c r="O38" s="621"/>
      <c r="P38" s="621"/>
      <c r="Q38" s="622">
        <f t="shared" si="7"/>
        <v>0</v>
      </c>
      <c r="R38" s="623">
        <f t="shared" si="8"/>
        <v>0</v>
      </c>
    </row>
    <row r="39" spans="1:18" ht="15.75">
      <c r="A39" s="127" t="s">
        <v>220</v>
      </c>
      <c r="B39" s="212" t="s">
        <v>667</v>
      </c>
      <c r="C39" s="620" t="s">
        <v>254</v>
      </c>
      <c r="D39" s="621"/>
      <c r="E39" s="621"/>
      <c r="F39" s="621"/>
      <c r="G39" s="622">
        <f t="shared" si="2"/>
        <v>0</v>
      </c>
      <c r="H39" s="621"/>
      <c r="I39" s="621"/>
      <c r="J39" s="622">
        <f t="shared" si="3"/>
        <v>0</v>
      </c>
      <c r="K39" s="621"/>
      <c r="L39" s="621"/>
      <c r="M39" s="621"/>
      <c r="N39" s="622">
        <f t="shared" si="4"/>
        <v>0</v>
      </c>
      <c r="O39" s="621"/>
      <c r="P39" s="621"/>
      <c r="Q39" s="622">
        <f t="shared" si="7"/>
        <v>0</v>
      </c>
      <c r="R39" s="623">
        <f t="shared" si="8"/>
        <v>0</v>
      </c>
    </row>
    <row r="40" spans="1:18" ht="15.75">
      <c r="A40" s="127"/>
      <c r="B40" s="207" t="s">
        <v>668</v>
      </c>
      <c r="C40" s="625" t="s">
        <v>255</v>
      </c>
      <c r="D40" s="626">
        <f>D29+D34+D39</f>
        <v>133098</v>
      </c>
      <c r="E40" s="626">
        <f aca="true" t="shared" si="10" ref="E40:P40">E29+E34+E39</f>
        <v>11374</v>
      </c>
      <c r="F40" s="626">
        <f t="shared" si="10"/>
        <v>1857</v>
      </c>
      <c r="G40" s="622">
        <f t="shared" si="2"/>
        <v>142615</v>
      </c>
      <c r="H40" s="626">
        <f t="shared" si="10"/>
        <v>0</v>
      </c>
      <c r="I40" s="626">
        <f t="shared" si="10"/>
        <v>419</v>
      </c>
      <c r="J40" s="622">
        <f t="shared" si="3"/>
        <v>142196</v>
      </c>
      <c r="K40" s="626">
        <f t="shared" si="10"/>
        <v>0</v>
      </c>
      <c r="L40" s="626">
        <f t="shared" si="10"/>
        <v>0</v>
      </c>
      <c r="M40" s="626">
        <f t="shared" si="10"/>
        <v>0</v>
      </c>
      <c r="N40" s="622">
        <f t="shared" si="4"/>
        <v>0</v>
      </c>
      <c r="O40" s="626">
        <f t="shared" si="10"/>
        <v>0</v>
      </c>
      <c r="P40" s="626">
        <f t="shared" si="10"/>
        <v>0</v>
      </c>
      <c r="Q40" s="622">
        <f t="shared" si="7"/>
        <v>0</v>
      </c>
      <c r="R40" s="623">
        <f t="shared" si="8"/>
        <v>142196</v>
      </c>
    </row>
    <row r="41" spans="1:18" ht="15.75">
      <c r="A41" s="129" t="s">
        <v>256</v>
      </c>
      <c r="B41" s="213" t="s">
        <v>669</v>
      </c>
      <c r="C41" s="625" t="s">
        <v>257</v>
      </c>
      <c r="D41" s="621">
        <v>31308</v>
      </c>
      <c r="E41" s="621">
        <v>19</v>
      </c>
      <c r="F41" s="621"/>
      <c r="G41" s="622">
        <f t="shared" si="2"/>
        <v>31327</v>
      </c>
      <c r="H41" s="621"/>
      <c r="I41" s="621"/>
      <c r="J41" s="622">
        <f t="shared" si="3"/>
        <v>31327</v>
      </c>
      <c r="K41" s="621">
        <v>17888</v>
      </c>
      <c r="L41" s="621"/>
      <c r="M41" s="621"/>
      <c r="N41" s="622">
        <f t="shared" si="4"/>
        <v>17888</v>
      </c>
      <c r="O41" s="621"/>
      <c r="P41" s="621"/>
      <c r="Q41" s="622">
        <f t="shared" si="7"/>
        <v>17888</v>
      </c>
      <c r="R41" s="623">
        <f t="shared" si="8"/>
        <v>13439</v>
      </c>
    </row>
    <row r="42" spans="1:18" ht="16.5" thickBot="1">
      <c r="A42" s="132"/>
      <c r="B42" s="281" t="s">
        <v>670</v>
      </c>
      <c r="C42" s="638" t="s">
        <v>258</v>
      </c>
      <c r="D42" s="639">
        <f>D19+D20+D21+D27+D40+D41</f>
        <v>903200</v>
      </c>
      <c r="E42" s="639">
        <f>E19+E20+E21+E27+E40+E41</f>
        <v>33344</v>
      </c>
      <c r="F42" s="639">
        <f aca="true" t="shared" si="11" ref="F42:R42">F19+F20+F21+F27+F40+F41</f>
        <v>8572</v>
      </c>
      <c r="G42" s="639">
        <f t="shared" si="11"/>
        <v>927972</v>
      </c>
      <c r="H42" s="639">
        <f t="shared" si="11"/>
        <v>0</v>
      </c>
      <c r="I42" s="639">
        <f t="shared" si="11"/>
        <v>419</v>
      </c>
      <c r="J42" s="639">
        <f t="shared" si="11"/>
        <v>927553</v>
      </c>
      <c r="K42" s="639">
        <f t="shared" si="11"/>
        <v>330422</v>
      </c>
      <c r="L42" s="639">
        <f t="shared" si="11"/>
        <v>25776</v>
      </c>
      <c r="M42" s="639">
        <f t="shared" si="11"/>
        <v>2933</v>
      </c>
      <c r="N42" s="639">
        <f t="shared" si="11"/>
        <v>353265</v>
      </c>
      <c r="O42" s="639">
        <f t="shared" si="11"/>
        <v>0</v>
      </c>
      <c r="P42" s="639">
        <f t="shared" si="11"/>
        <v>0</v>
      </c>
      <c r="Q42" s="639">
        <f t="shared" si="11"/>
        <v>353265</v>
      </c>
      <c r="R42" s="640">
        <f t="shared" si="11"/>
        <v>574288</v>
      </c>
    </row>
    <row r="43" spans="1:18" ht="15.75">
      <c r="A43" s="133"/>
      <c r="B43" s="133"/>
      <c r="C43" s="133"/>
      <c r="D43" s="134"/>
      <c r="E43" s="134"/>
      <c r="F43" s="134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  <row r="44" spans="1:18" ht="15.75">
      <c r="A44" s="133"/>
      <c r="B44" s="133" t="s">
        <v>769</v>
      </c>
      <c r="C44" s="133"/>
      <c r="D44" s="136"/>
      <c r="E44" s="136"/>
      <c r="F44" s="136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</row>
    <row r="45" spans="1:18" ht="15.75">
      <c r="A45" s="133"/>
      <c r="B45" s="331" t="s">
        <v>845</v>
      </c>
      <c r="C45" s="422">
        <f>Title!B11</f>
        <v>44799</v>
      </c>
      <c r="D45" s="422"/>
      <c r="E45" s="422"/>
      <c r="F45" s="422"/>
      <c r="G45" s="422"/>
      <c r="H45" s="422"/>
      <c r="I45" s="422"/>
      <c r="J45" s="137"/>
      <c r="K45" s="137"/>
      <c r="L45" s="137"/>
      <c r="M45" s="137"/>
      <c r="N45" s="137"/>
      <c r="O45" s="137"/>
      <c r="P45" s="137"/>
      <c r="Q45" s="137"/>
      <c r="R45" s="137"/>
    </row>
    <row r="46" spans="2:9" ht="15.75">
      <c r="B46" s="51"/>
      <c r="C46" s="52"/>
      <c r="D46" s="52"/>
      <c r="E46" s="52"/>
      <c r="F46" s="52"/>
      <c r="G46" s="52"/>
      <c r="H46" s="52"/>
      <c r="I46" s="52"/>
    </row>
    <row r="47" spans="2:9" ht="15.75">
      <c r="B47" s="55"/>
      <c r="C47" s="420"/>
      <c r="D47" s="420"/>
      <c r="E47" s="420"/>
      <c r="F47" s="420"/>
      <c r="G47" s="48"/>
      <c r="H47" s="49"/>
      <c r="I47" s="42"/>
    </row>
    <row r="48" spans="2:9" ht="15.75">
      <c r="B48" s="331" t="s">
        <v>846</v>
      </c>
      <c r="C48" s="183" t="s">
        <v>776</v>
      </c>
      <c r="D48" s="73"/>
      <c r="E48" s="73"/>
      <c r="F48" s="69"/>
      <c r="G48" s="69"/>
      <c r="H48" s="75"/>
      <c r="I48" s="75"/>
    </row>
    <row r="49" spans="2:9" ht="15.75">
      <c r="B49" s="331"/>
      <c r="C49" s="183"/>
      <c r="D49" s="73"/>
      <c r="E49" s="73"/>
      <c r="F49" s="69"/>
      <c r="G49" s="69"/>
      <c r="H49" s="75"/>
      <c r="I49" s="75"/>
    </row>
    <row r="50" spans="2:9" ht="15.75">
      <c r="B50" s="331" t="s">
        <v>847</v>
      </c>
      <c r="C50" s="182"/>
      <c r="D50" s="73"/>
      <c r="E50" s="73"/>
      <c r="F50" s="69"/>
      <c r="G50" s="69"/>
      <c r="H50" s="75"/>
      <c r="I50" s="75"/>
    </row>
    <row r="51" spans="2:9" ht="15.75" customHeight="1">
      <c r="B51" s="182"/>
      <c r="C51" s="183" t="s">
        <v>838</v>
      </c>
      <c r="D51" s="73"/>
      <c r="E51" s="73"/>
      <c r="F51" s="69"/>
      <c r="G51" s="69"/>
      <c r="H51" s="75"/>
      <c r="I51" s="75"/>
    </row>
    <row r="52" spans="2:9" ht="15.75">
      <c r="B52" s="55"/>
      <c r="C52" s="420"/>
      <c r="D52" s="420"/>
      <c r="E52" s="420"/>
      <c r="F52" s="420"/>
      <c r="G52" s="48"/>
      <c r="H52" s="49"/>
      <c r="I52" s="42"/>
    </row>
    <row r="53" spans="2:9" ht="15.75">
      <c r="B53" s="55"/>
      <c r="C53" s="420"/>
      <c r="D53" s="420"/>
      <c r="E53" s="420"/>
      <c r="F53" s="420"/>
      <c r="G53" s="48"/>
      <c r="H53" s="49"/>
      <c r="I53" s="42"/>
    </row>
    <row r="54" spans="2:9" ht="15.75">
      <c r="B54" s="55"/>
      <c r="C54" s="420"/>
      <c r="D54" s="420"/>
      <c r="E54" s="420"/>
      <c r="F54" s="420"/>
      <c r="G54" s="48"/>
      <c r="H54" s="49"/>
      <c r="I54" s="42"/>
    </row>
    <row r="55" spans="2:9" ht="15.75">
      <c r="B55" s="55"/>
      <c r="C55" s="420"/>
      <c r="D55" s="420"/>
      <c r="E55" s="420"/>
      <c r="F55" s="420"/>
      <c r="G55" s="48"/>
      <c r="H55" s="49"/>
      <c r="I55" s="42"/>
    </row>
    <row r="56" spans="2:9" ht="15.75">
      <c r="B56" s="55"/>
      <c r="C56" s="420"/>
      <c r="D56" s="420"/>
      <c r="E56" s="420"/>
      <c r="F56" s="420"/>
      <c r="G56" s="48"/>
      <c r="H56" s="49"/>
      <c r="I56" s="42"/>
    </row>
    <row r="57" spans="4:6" ht="15.75">
      <c r="D57" s="112"/>
      <c r="E57" s="112"/>
      <c r="F57" s="112"/>
    </row>
    <row r="58" spans="4:6" ht="15.75">
      <c r="D58" s="112"/>
      <c r="E58" s="112"/>
      <c r="F58" s="112"/>
    </row>
    <row r="59" spans="4:6" ht="15.75">
      <c r="D59" s="112"/>
      <c r="E59" s="112"/>
      <c r="F59" s="112"/>
    </row>
    <row r="60" spans="4:6" ht="15.75">
      <c r="D60" s="112"/>
      <c r="E60" s="112"/>
      <c r="F60" s="112"/>
    </row>
    <row r="61" spans="4:6" ht="15.75">
      <c r="D61" s="112"/>
      <c r="E61" s="112"/>
      <c r="F61" s="112"/>
    </row>
    <row r="62" spans="4:6" ht="15.75">
      <c r="D62" s="112"/>
      <c r="E62" s="112"/>
      <c r="F62" s="112"/>
    </row>
    <row r="63" spans="4:6" ht="15.75">
      <c r="D63" s="112"/>
      <c r="E63" s="112"/>
      <c r="F63" s="112"/>
    </row>
    <row r="64" spans="4:6" ht="15.75">
      <c r="D64" s="112"/>
      <c r="E64" s="112"/>
      <c r="F64" s="112"/>
    </row>
    <row r="65" spans="4:6" ht="15.75">
      <c r="D65" s="112"/>
      <c r="E65" s="112"/>
      <c r="F65" s="112"/>
    </row>
    <row r="66" spans="4:6" ht="15.75">
      <c r="D66" s="112"/>
      <c r="E66" s="112"/>
      <c r="F66" s="112"/>
    </row>
    <row r="67" spans="4:6" ht="15.75">
      <c r="D67" s="112"/>
      <c r="E67" s="112"/>
      <c r="F67" s="112"/>
    </row>
    <row r="68" spans="4:6" ht="15.75">
      <c r="D68" s="112"/>
      <c r="E68" s="112"/>
      <c r="F68" s="112"/>
    </row>
    <row r="69" spans="5:6" ht="15.75">
      <c r="E69" s="112"/>
      <c r="F69" s="112"/>
    </row>
    <row r="70" spans="5:6" ht="15.75">
      <c r="E70" s="112"/>
      <c r="F70" s="112"/>
    </row>
    <row r="71" spans="5:6" ht="15.75">
      <c r="E71" s="112"/>
      <c r="F71" s="112"/>
    </row>
    <row r="72" spans="5:6" ht="15.75">
      <c r="E72" s="112"/>
      <c r="F72" s="112"/>
    </row>
    <row r="73" spans="5:6" ht="15.75">
      <c r="E73" s="112"/>
      <c r="F73" s="112"/>
    </row>
    <row r="74" spans="5:6" ht="15.75">
      <c r="E74" s="112"/>
      <c r="F74" s="112"/>
    </row>
    <row r="75" spans="5:6" ht="15.75">
      <c r="E75" s="112"/>
      <c r="F75" s="112"/>
    </row>
    <row r="76" spans="5:6" ht="15.75">
      <c r="E76" s="112"/>
      <c r="F76" s="112"/>
    </row>
    <row r="77" spans="5:6" ht="15.75">
      <c r="E77" s="112"/>
      <c r="F77" s="112"/>
    </row>
    <row r="78" spans="5:6" ht="15.75">
      <c r="E78" s="112"/>
      <c r="F78" s="112"/>
    </row>
    <row r="79" spans="5:6" ht="15.75">
      <c r="E79" s="112"/>
      <c r="F79" s="112"/>
    </row>
    <row r="80" spans="5:6" ht="15.75">
      <c r="E80" s="112"/>
      <c r="F80" s="112"/>
    </row>
    <row r="81" spans="5:6" ht="15.75">
      <c r="E81" s="112"/>
      <c r="F81" s="112"/>
    </row>
    <row r="82" spans="5:6" ht="15.75">
      <c r="E82" s="112"/>
      <c r="F82" s="112"/>
    </row>
    <row r="83" spans="5:6" ht="15.75">
      <c r="E83" s="112"/>
      <c r="F83" s="112"/>
    </row>
    <row r="84" spans="5:6" ht="15.75">
      <c r="E84" s="112"/>
      <c r="F84" s="112"/>
    </row>
    <row r="85" spans="5:6" ht="15.75">
      <c r="E85" s="112"/>
      <c r="F85" s="112"/>
    </row>
    <row r="86" spans="5:6" ht="15.75">
      <c r="E86" s="112"/>
      <c r="F86" s="112"/>
    </row>
    <row r="87" spans="5:6" ht="15.75">
      <c r="E87" s="112"/>
      <c r="F87" s="112"/>
    </row>
    <row r="88" spans="5:6" ht="15.75">
      <c r="E88" s="112"/>
      <c r="F88" s="112"/>
    </row>
    <row r="89" spans="5:6" ht="15.75">
      <c r="E89" s="112"/>
      <c r="F89" s="112"/>
    </row>
    <row r="90" spans="5:6" ht="15.75">
      <c r="E90" s="112"/>
      <c r="F90" s="112"/>
    </row>
    <row r="91" spans="5:6" ht="15.75">
      <c r="E91" s="112"/>
      <c r="F91" s="112"/>
    </row>
    <row r="92" spans="5:6" ht="15.75">
      <c r="E92" s="112"/>
      <c r="F92" s="112"/>
    </row>
    <row r="93" spans="5:6" ht="15.75">
      <c r="E93" s="112"/>
      <c r="F93" s="112"/>
    </row>
    <row r="94" spans="5:6" ht="15.75">
      <c r="E94" s="112"/>
      <c r="F94" s="112"/>
    </row>
    <row r="95" spans="5:6" ht="15.75">
      <c r="E95" s="112"/>
      <c r="F95" s="112"/>
    </row>
    <row r="96" spans="5:6" ht="15.75">
      <c r="E96" s="112"/>
      <c r="F96" s="112"/>
    </row>
    <row r="97" spans="5:6" ht="15.75">
      <c r="E97" s="112"/>
      <c r="F97" s="112"/>
    </row>
    <row r="98" spans="5:6" ht="15.75">
      <c r="E98" s="112"/>
      <c r="F98" s="112"/>
    </row>
    <row r="99" spans="5:6" ht="15.75">
      <c r="E99" s="112"/>
      <c r="F99" s="112"/>
    </row>
    <row r="100" spans="5:6" ht="15.75">
      <c r="E100" s="112"/>
      <c r="F100" s="112"/>
    </row>
    <row r="101" spans="5:6" ht="15.75">
      <c r="E101" s="112"/>
      <c r="F101" s="112"/>
    </row>
    <row r="102" spans="5:6" ht="15.75">
      <c r="E102" s="112"/>
      <c r="F102" s="112"/>
    </row>
    <row r="103" spans="5:6" ht="15.75">
      <c r="E103" s="112"/>
      <c r="F103" s="112"/>
    </row>
    <row r="104" spans="5:6" ht="15.75">
      <c r="E104" s="112"/>
      <c r="F104" s="112"/>
    </row>
    <row r="105" spans="5:6" ht="15.75">
      <c r="E105" s="112"/>
      <c r="F105" s="112"/>
    </row>
    <row r="106" spans="5:6" ht="15.75">
      <c r="E106" s="112"/>
      <c r="F106" s="112"/>
    </row>
    <row r="107" spans="5:6" ht="15.75">
      <c r="E107" s="112"/>
      <c r="F107" s="112"/>
    </row>
    <row r="108" spans="5:6" ht="15.75">
      <c r="E108" s="112"/>
      <c r="F108" s="112"/>
    </row>
    <row r="109" spans="5:6" ht="15.75">
      <c r="E109" s="112"/>
      <c r="F109" s="112"/>
    </row>
    <row r="110" spans="5:6" ht="15.75">
      <c r="E110" s="112"/>
      <c r="F110" s="112"/>
    </row>
    <row r="111" spans="5:6" ht="15.75">
      <c r="E111" s="112"/>
      <c r="F111" s="112"/>
    </row>
    <row r="112" spans="5:6" ht="15.75">
      <c r="E112" s="112"/>
      <c r="F112" s="112"/>
    </row>
    <row r="113" spans="5:6" ht="15.75">
      <c r="E113" s="112"/>
      <c r="F113" s="112"/>
    </row>
    <row r="114" spans="5:6" ht="15.75">
      <c r="E114" s="112"/>
      <c r="F114" s="112"/>
    </row>
    <row r="115" spans="5:6" ht="15.75">
      <c r="E115" s="112"/>
      <c r="F115" s="112"/>
    </row>
    <row r="116" spans="5:6" ht="15.75">
      <c r="E116" s="112"/>
      <c r="F116" s="112"/>
    </row>
    <row r="117" spans="5:6" ht="15.75">
      <c r="E117" s="112"/>
      <c r="F117" s="112"/>
    </row>
    <row r="118" spans="5:6" ht="15.75">
      <c r="E118" s="112"/>
      <c r="F118" s="112"/>
    </row>
    <row r="119" spans="5:6" ht="15.75">
      <c r="E119" s="112"/>
      <c r="F119" s="112"/>
    </row>
    <row r="120" spans="5:6" ht="15.75">
      <c r="E120" s="112"/>
      <c r="F120" s="112"/>
    </row>
    <row r="121" spans="5:6" ht="15.75">
      <c r="E121" s="112"/>
      <c r="F121" s="112"/>
    </row>
    <row r="122" spans="5:6" ht="15.75">
      <c r="E122" s="112"/>
      <c r="F122" s="112"/>
    </row>
    <row r="123" spans="5:6" ht="15.75">
      <c r="E123" s="112"/>
      <c r="F123" s="112"/>
    </row>
    <row r="124" spans="5:6" ht="15.75">
      <c r="E124" s="112"/>
      <c r="F124" s="112"/>
    </row>
    <row r="125" spans="5:6" ht="15.75">
      <c r="E125" s="112"/>
      <c r="F125" s="112"/>
    </row>
    <row r="126" spans="5:6" ht="15.75">
      <c r="E126" s="112"/>
      <c r="F126" s="112"/>
    </row>
    <row r="127" spans="5:6" ht="15.75">
      <c r="E127" s="112"/>
      <c r="F127" s="112"/>
    </row>
    <row r="128" spans="5:6" ht="15.75">
      <c r="E128" s="112"/>
      <c r="F128" s="112"/>
    </row>
    <row r="129" spans="5:6" ht="15.75">
      <c r="E129" s="112"/>
      <c r="F129" s="112"/>
    </row>
    <row r="130" spans="5:6" ht="15.75">
      <c r="E130" s="112"/>
      <c r="F130" s="112"/>
    </row>
    <row r="131" spans="5:6" ht="15.75">
      <c r="E131" s="112"/>
      <c r="F131" s="112"/>
    </row>
    <row r="132" spans="5:6" ht="15.75">
      <c r="E132" s="112"/>
      <c r="F132" s="112"/>
    </row>
    <row r="133" spans="5:6" ht="15.75">
      <c r="E133" s="112"/>
      <c r="F133" s="112"/>
    </row>
    <row r="134" spans="5:6" ht="15.75">
      <c r="E134" s="112"/>
      <c r="F134" s="112"/>
    </row>
    <row r="135" spans="5:6" ht="15.75">
      <c r="E135" s="112"/>
      <c r="F135" s="112"/>
    </row>
    <row r="136" spans="5:6" ht="15.75">
      <c r="E136" s="112"/>
      <c r="F136" s="112"/>
    </row>
    <row r="137" spans="5:6" ht="15.75">
      <c r="E137" s="112"/>
      <c r="F137" s="112"/>
    </row>
    <row r="138" spans="5:6" ht="15.75">
      <c r="E138" s="112"/>
      <c r="F138" s="112"/>
    </row>
    <row r="139" spans="5:6" ht="15.75">
      <c r="E139" s="112"/>
      <c r="F139" s="112"/>
    </row>
    <row r="140" spans="5:6" ht="15.75">
      <c r="E140" s="112"/>
      <c r="F140" s="112"/>
    </row>
    <row r="141" spans="5:6" ht="15.75">
      <c r="E141" s="112"/>
      <c r="F141" s="112"/>
    </row>
    <row r="142" spans="5:6" ht="15.75">
      <c r="E142" s="112"/>
      <c r="F142" s="112"/>
    </row>
    <row r="143" spans="5:6" ht="15.75">
      <c r="E143" s="112"/>
      <c r="F143" s="112"/>
    </row>
    <row r="144" spans="5:6" ht="15.75">
      <c r="E144" s="112"/>
      <c r="F144" s="112"/>
    </row>
    <row r="145" spans="5:6" ht="15.75">
      <c r="E145" s="112"/>
      <c r="F145" s="112"/>
    </row>
    <row r="146" spans="5:6" ht="15.75">
      <c r="E146" s="112"/>
      <c r="F146" s="112"/>
    </row>
    <row r="147" spans="5:6" ht="15.75">
      <c r="E147" s="112"/>
      <c r="F147" s="112"/>
    </row>
    <row r="148" spans="5:6" ht="15.75">
      <c r="E148" s="112"/>
      <c r="F148" s="112"/>
    </row>
    <row r="149" spans="5:6" ht="15.75">
      <c r="E149" s="112"/>
      <c r="F149" s="112"/>
    </row>
    <row r="150" spans="5:6" ht="15.75">
      <c r="E150" s="112"/>
      <c r="F150" s="112"/>
    </row>
    <row r="151" spans="5:6" ht="15.75">
      <c r="E151" s="112"/>
      <c r="F151" s="112"/>
    </row>
    <row r="152" spans="5:6" ht="15.75">
      <c r="E152" s="112"/>
      <c r="F152" s="112"/>
    </row>
    <row r="153" spans="5:6" ht="15.75">
      <c r="E153" s="112"/>
      <c r="F153" s="112"/>
    </row>
    <row r="154" spans="5:6" ht="15.75">
      <c r="E154" s="112"/>
      <c r="F154" s="112"/>
    </row>
    <row r="155" spans="5:6" ht="15.75">
      <c r="E155" s="112"/>
      <c r="F155" s="112"/>
    </row>
    <row r="156" spans="5:6" ht="15.75">
      <c r="E156" s="112"/>
      <c r="F156" s="112"/>
    </row>
    <row r="157" spans="5:6" ht="15.75">
      <c r="E157" s="112"/>
      <c r="F157" s="112"/>
    </row>
    <row r="158" spans="5:6" ht="15.75">
      <c r="E158" s="112"/>
      <c r="F158" s="112"/>
    </row>
    <row r="159" spans="5:6" ht="15.75">
      <c r="E159" s="112"/>
      <c r="F159" s="112"/>
    </row>
    <row r="160" spans="5:6" ht="15.75">
      <c r="E160" s="112"/>
      <c r="F160" s="112"/>
    </row>
    <row r="161" spans="5:6" ht="15.75">
      <c r="E161" s="112"/>
      <c r="F161" s="112"/>
    </row>
    <row r="162" spans="5:6" ht="15.75">
      <c r="E162" s="112"/>
      <c r="F162" s="112"/>
    </row>
    <row r="163" spans="5:6" ht="15.75">
      <c r="E163" s="112"/>
      <c r="F163" s="112"/>
    </row>
    <row r="164" spans="5:6" ht="15.75">
      <c r="E164" s="112"/>
      <c r="F164" s="112"/>
    </row>
    <row r="165" spans="5:6" ht="15.75">
      <c r="E165" s="112"/>
      <c r="F165" s="112"/>
    </row>
    <row r="166" spans="5:6" ht="15.75">
      <c r="E166" s="112"/>
      <c r="F166" s="112"/>
    </row>
    <row r="167" spans="5:6" ht="15.75">
      <c r="E167" s="112"/>
      <c r="F167" s="112"/>
    </row>
    <row r="168" spans="5:6" ht="15.75">
      <c r="E168" s="112"/>
      <c r="F168" s="112"/>
    </row>
    <row r="169" spans="5:6" ht="15.75">
      <c r="E169" s="112"/>
      <c r="F169" s="112"/>
    </row>
    <row r="170" spans="5:6" ht="15.75">
      <c r="E170" s="112"/>
      <c r="F170" s="112"/>
    </row>
    <row r="171" spans="5:6" ht="15.75">
      <c r="E171" s="112"/>
      <c r="F171" s="112"/>
    </row>
    <row r="172" spans="5:6" ht="15.75">
      <c r="E172" s="112"/>
      <c r="F172" s="112"/>
    </row>
    <row r="173" spans="5:6" ht="15.75">
      <c r="E173" s="112"/>
      <c r="F173" s="112"/>
    </row>
    <row r="174" spans="5:6" ht="15.75">
      <c r="E174" s="112"/>
      <c r="F174" s="112"/>
    </row>
    <row r="175" spans="5:6" ht="15.75">
      <c r="E175" s="112"/>
      <c r="F175" s="112"/>
    </row>
    <row r="176" spans="5:6" ht="15.75">
      <c r="E176" s="112"/>
      <c r="F176" s="112"/>
    </row>
    <row r="177" spans="5:6" ht="15.75">
      <c r="E177" s="112"/>
      <c r="F177" s="112"/>
    </row>
    <row r="178" spans="5:6" ht="15.75">
      <c r="E178" s="112"/>
      <c r="F178" s="112"/>
    </row>
    <row r="179" spans="5:6" ht="15.75">
      <c r="E179" s="112"/>
      <c r="F179" s="112"/>
    </row>
    <row r="180" spans="5:6" ht="15.75">
      <c r="E180" s="112"/>
      <c r="F180" s="112"/>
    </row>
    <row r="181" spans="5:6" ht="15.75">
      <c r="E181" s="112"/>
      <c r="F181" s="112"/>
    </row>
    <row r="182" spans="5:6" ht="15.75">
      <c r="E182" s="112"/>
      <c r="F182" s="112"/>
    </row>
    <row r="183" spans="5:6" ht="15.75">
      <c r="E183" s="112"/>
      <c r="F183" s="112"/>
    </row>
    <row r="184" spans="5:6" ht="15.75">
      <c r="E184" s="112"/>
      <c r="F184" s="112"/>
    </row>
    <row r="185" spans="5:6" ht="15.75">
      <c r="E185" s="112"/>
      <c r="F185" s="112"/>
    </row>
    <row r="186" spans="5:6" ht="15.75">
      <c r="E186" s="112"/>
      <c r="F186" s="112"/>
    </row>
    <row r="187" spans="5:6" ht="15.75">
      <c r="E187" s="112"/>
      <c r="F187" s="112"/>
    </row>
    <row r="188" spans="5:6" ht="15.75">
      <c r="E188" s="112"/>
      <c r="F188" s="112"/>
    </row>
    <row r="189" spans="5:6" ht="15.75">
      <c r="E189" s="112"/>
      <c r="F189" s="112"/>
    </row>
    <row r="190" spans="5:6" ht="15.75">
      <c r="E190" s="112"/>
      <c r="F190" s="112"/>
    </row>
    <row r="191" spans="5:6" ht="15.75">
      <c r="E191" s="112"/>
      <c r="F191" s="112"/>
    </row>
    <row r="192" spans="5:6" ht="15.75">
      <c r="E192" s="112"/>
      <c r="F192" s="112"/>
    </row>
    <row r="193" spans="5:6" ht="15.75">
      <c r="E193" s="112"/>
      <c r="F193" s="112"/>
    </row>
    <row r="194" spans="5:6" ht="15.75">
      <c r="E194" s="112"/>
      <c r="F194" s="112"/>
    </row>
    <row r="195" spans="5:6" ht="15.75">
      <c r="E195" s="112"/>
      <c r="F195" s="112"/>
    </row>
    <row r="196" spans="5:6" ht="15.75">
      <c r="E196" s="112"/>
      <c r="F196" s="112"/>
    </row>
    <row r="197" spans="5:6" ht="15.75">
      <c r="E197" s="112"/>
      <c r="F197" s="112"/>
    </row>
    <row r="198" spans="5:6" ht="15.75">
      <c r="E198" s="112"/>
      <c r="F198" s="112"/>
    </row>
    <row r="199" spans="5:6" ht="15.75">
      <c r="E199" s="112"/>
      <c r="F199" s="112"/>
    </row>
    <row r="200" spans="5:6" ht="15.75">
      <c r="E200" s="112"/>
      <c r="F200" s="112"/>
    </row>
    <row r="201" spans="5:6" ht="15.75">
      <c r="E201" s="112"/>
      <c r="F201" s="112"/>
    </row>
    <row r="202" spans="5:6" ht="15.75">
      <c r="E202" s="112"/>
      <c r="F202" s="112"/>
    </row>
    <row r="203" spans="5:6" ht="15.75">
      <c r="E203" s="112"/>
      <c r="F203" s="112"/>
    </row>
    <row r="204" spans="5:6" ht="15.75">
      <c r="E204" s="112"/>
      <c r="F204" s="112"/>
    </row>
    <row r="205" spans="5:6" ht="15.75">
      <c r="E205" s="112"/>
      <c r="F205" s="112"/>
    </row>
    <row r="206" spans="5:6" ht="15.75">
      <c r="E206" s="112"/>
      <c r="F206" s="112"/>
    </row>
    <row r="207" spans="5:6" ht="15.75">
      <c r="E207" s="112"/>
      <c r="F207" s="112"/>
    </row>
    <row r="208" spans="5:6" ht="15.75">
      <c r="E208" s="112"/>
      <c r="F208" s="112"/>
    </row>
    <row r="209" spans="5:6" ht="15.75">
      <c r="E209" s="112"/>
      <c r="F209" s="112"/>
    </row>
    <row r="210" spans="5:6" ht="15.75">
      <c r="E210" s="112"/>
      <c r="F210" s="112"/>
    </row>
    <row r="211" spans="5:6" ht="15.75">
      <c r="E211" s="112"/>
      <c r="F211" s="112"/>
    </row>
    <row r="212" spans="5:6" ht="15.75">
      <c r="E212" s="112"/>
      <c r="F212" s="112"/>
    </row>
    <row r="213" spans="5:6" ht="15.75">
      <c r="E213" s="112"/>
      <c r="F213" s="112"/>
    </row>
    <row r="214" spans="5:6" ht="15.75">
      <c r="E214" s="112"/>
      <c r="F214" s="112"/>
    </row>
    <row r="215" spans="5:6" ht="15.75">
      <c r="E215" s="112"/>
      <c r="F215" s="112"/>
    </row>
    <row r="216" spans="5:6" ht="15.75">
      <c r="E216" s="112"/>
      <c r="F216" s="112"/>
    </row>
    <row r="217" spans="5:6" ht="15.75">
      <c r="E217" s="112"/>
      <c r="F217" s="112"/>
    </row>
    <row r="218" spans="5:6" ht="15.75">
      <c r="E218" s="112"/>
      <c r="F218" s="112"/>
    </row>
    <row r="219" spans="5:6" ht="15.75">
      <c r="E219" s="112"/>
      <c r="F219" s="112"/>
    </row>
    <row r="220" spans="5:6" ht="15.75">
      <c r="E220" s="112"/>
      <c r="F220" s="112"/>
    </row>
    <row r="221" spans="5:6" ht="15.75">
      <c r="E221" s="112"/>
      <c r="F221" s="112"/>
    </row>
    <row r="222" spans="5:6" ht="15.75">
      <c r="E222" s="112"/>
      <c r="F222" s="112"/>
    </row>
    <row r="223" spans="5:6" ht="15.75">
      <c r="E223" s="112"/>
      <c r="F223" s="112"/>
    </row>
    <row r="224" spans="5:6" ht="15.75">
      <c r="E224" s="112"/>
      <c r="F224" s="112"/>
    </row>
    <row r="225" spans="5:6" ht="15.75">
      <c r="E225" s="112"/>
      <c r="F225" s="112"/>
    </row>
    <row r="226" spans="5:6" ht="15.75">
      <c r="E226" s="112"/>
      <c r="F226" s="112"/>
    </row>
    <row r="227" spans="5:6" ht="15.75">
      <c r="E227" s="112"/>
      <c r="F227" s="112"/>
    </row>
    <row r="228" spans="5:6" ht="15.75">
      <c r="E228" s="112"/>
      <c r="F228" s="112"/>
    </row>
    <row r="229" spans="5:6" ht="15.75">
      <c r="E229" s="112"/>
      <c r="F229" s="112"/>
    </row>
    <row r="230" spans="5:6" ht="15.75">
      <c r="E230" s="112"/>
      <c r="F230" s="112"/>
    </row>
    <row r="231" spans="5:6" ht="15.75">
      <c r="E231" s="112"/>
      <c r="F231" s="112"/>
    </row>
    <row r="232" spans="5:6" ht="15.75">
      <c r="E232" s="112"/>
      <c r="F232" s="112"/>
    </row>
    <row r="233" spans="5:6" ht="15.75">
      <c r="E233" s="112"/>
      <c r="F233" s="112"/>
    </row>
  </sheetData>
  <sheetProtection/>
  <mergeCells count="15">
    <mergeCell ref="Q7:Q8"/>
    <mergeCell ref="R7:R8"/>
    <mergeCell ref="C56:F56"/>
    <mergeCell ref="C47:F47"/>
    <mergeCell ref="C52:F52"/>
    <mergeCell ref="C53:F53"/>
    <mergeCell ref="C45:I45"/>
    <mergeCell ref="B3:J3"/>
    <mergeCell ref="B4:J4"/>
    <mergeCell ref="B5:J5"/>
    <mergeCell ref="C54:F54"/>
    <mergeCell ref="C55:F55"/>
    <mergeCell ref="A7:B8"/>
    <mergeCell ref="C7:C8"/>
    <mergeCell ref="J7:J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1811023622047" right="0.35433070866141736" top="0.5511811023622047" bottom="0.2755905511811024" header="0.15748031496062992" footer="0.4330708661417323"/>
  <pageSetup fitToHeight="1" fitToWidth="1" horizontalDpi="600" verticalDpi="600" orientation="landscape" paperSize="9" scale="52" r:id="rId1"/>
  <ignoredErrors>
    <ignoredError sqref="R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1"/>
  <sheetViews>
    <sheetView zoomScale="70" zoomScaleNormal="70" zoomScalePageLayoutView="0" workbookViewId="0" topLeftCell="A74">
      <selection activeCell="B104" sqref="B104:F107"/>
    </sheetView>
  </sheetViews>
  <sheetFormatPr defaultColWidth="10.625" defaultRowHeight="15.75"/>
  <cols>
    <col min="1" max="1" width="52.625" style="110" customWidth="1"/>
    <col min="2" max="2" width="10.625" style="117" customWidth="1"/>
    <col min="3" max="3" width="17.625" style="110" customWidth="1"/>
    <col min="4" max="5" width="15.625" style="110" customWidth="1"/>
    <col min="6" max="6" width="16.875" style="110" customWidth="1"/>
    <col min="7" max="26" width="10.625" style="110" customWidth="1"/>
    <col min="27" max="16384" width="10.625" style="110" customWidth="1"/>
  </cols>
  <sheetData>
    <row r="1" spans="1:6" ht="15" customHeight="1">
      <c r="A1" s="436" t="s">
        <v>671</v>
      </c>
      <c r="B1" s="436"/>
      <c r="C1" s="436"/>
      <c r="D1" s="436"/>
      <c r="E1" s="349"/>
      <c r="F1" s="58"/>
    </row>
    <row r="2" spans="1:6" ht="15.75">
      <c r="A2" s="214"/>
      <c r="B2" s="113"/>
      <c r="C2" s="114"/>
      <c r="D2" s="58"/>
      <c r="E2" s="58"/>
      <c r="F2" s="58"/>
    </row>
    <row r="3" spans="1:5" ht="15.75">
      <c r="A3" s="418" t="s">
        <v>373</v>
      </c>
      <c r="B3" s="418"/>
      <c r="C3" s="418"/>
      <c r="D3" s="418"/>
      <c r="E3" s="54"/>
    </row>
    <row r="4" spans="1:5" ht="15.75">
      <c r="A4" s="418" t="s">
        <v>374</v>
      </c>
      <c r="B4" s="418"/>
      <c r="C4" s="418"/>
      <c r="D4" s="418"/>
      <c r="E4" s="66"/>
    </row>
    <row r="5" spans="1:4" ht="15.75">
      <c r="A5" s="419">
        <f>Title!B10</f>
        <v>44742</v>
      </c>
      <c r="B5" s="419"/>
      <c r="C5" s="419"/>
      <c r="D5" s="419"/>
    </row>
    <row r="6" spans="1:5" s="148" customFormat="1" ht="16.5" thickBot="1">
      <c r="A6" s="295"/>
      <c r="B6" s="295"/>
      <c r="C6" s="295"/>
      <c r="D6" s="295"/>
      <c r="E6" s="39" t="s">
        <v>705</v>
      </c>
    </row>
    <row r="7" spans="1:6" s="116" customFormat="1" ht="15.75" customHeight="1">
      <c r="A7" s="440" t="s">
        <v>602</v>
      </c>
      <c r="B7" s="442" t="s">
        <v>635</v>
      </c>
      <c r="C7" s="444" t="s">
        <v>672</v>
      </c>
      <c r="D7" s="361" t="s">
        <v>673</v>
      </c>
      <c r="E7" s="359"/>
      <c r="F7" s="139"/>
    </row>
    <row r="8" spans="1:6" s="116" customFormat="1" ht="15.75">
      <c r="A8" s="441"/>
      <c r="B8" s="443"/>
      <c r="C8" s="445"/>
      <c r="D8" s="362" t="s">
        <v>674</v>
      </c>
      <c r="E8" s="140" t="s">
        <v>675</v>
      </c>
      <c r="F8" s="139"/>
    </row>
    <row r="9" spans="1:6" s="116" customFormat="1" ht="16.5" thickBot="1">
      <c r="A9" s="282" t="s">
        <v>3</v>
      </c>
      <c r="B9" s="350" t="s">
        <v>841</v>
      </c>
      <c r="C9" s="351">
        <v>1</v>
      </c>
      <c r="D9" s="351">
        <v>2</v>
      </c>
      <c r="E9" s="352">
        <v>3</v>
      </c>
      <c r="F9" s="139"/>
    </row>
    <row r="10" spans="1:6" s="116" customFormat="1" ht="16.5" thickBot="1">
      <c r="A10" s="383" t="s">
        <v>676</v>
      </c>
      <c r="B10" s="666" t="s">
        <v>259</v>
      </c>
      <c r="C10" s="667"/>
      <c r="D10" s="667"/>
      <c r="E10" s="668">
        <f>C10-D10</f>
        <v>0</v>
      </c>
      <c r="F10" s="139"/>
    </row>
    <row r="11" spans="1:6" ht="15.75">
      <c r="A11" s="384" t="s">
        <v>677</v>
      </c>
      <c r="B11" s="641"/>
      <c r="C11" s="642"/>
      <c r="D11" s="642"/>
      <c r="E11" s="643"/>
      <c r="F11" s="144"/>
    </row>
    <row r="12" spans="1:6" ht="15.75">
      <c r="A12" s="385" t="s">
        <v>678</v>
      </c>
      <c r="B12" s="644" t="s">
        <v>260</v>
      </c>
      <c r="C12" s="645">
        <f>SUM(C13:C15)</f>
        <v>50444</v>
      </c>
      <c r="D12" s="645">
        <f>SUM(D13:D15)</f>
        <v>0</v>
      </c>
      <c r="E12" s="646">
        <f>SUM(E13:E15)</f>
        <v>50444</v>
      </c>
      <c r="F12" s="144"/>
    </row>
    <row r="13" spans="1:6" ht="15.75">
      <c r="A13" s="385" t="s">
        <v>679</v>
      </c>
      <c r="B13" s="644" t="s">
        <v>261</v>
      </c>
      <c r="C13" s="647">
        <v>50444</v>
      </c>
      <c r="D13" s="647"/>
      <c r="E13" s="646">
        <f aca="true" t="shared" si="0" ref="E13:E43">C13-D13</f>
        <v>50444</v>
      </c>
      <c r="F13" s="144"/>
    </row>
    <row r="14" spans="1:6" ht="15.75">
      <c r="A14" s="385" t="s">
        <v>680</v>
      </c>
      <c r="B14" s="644" t="s">
        <v>262</v>
      </c>
      <c r="C14" s="647"/>
      <c r="D14" s="647"/>
      <c r="E14" s="646">
        <f t="shared" si="0"/>
        <v>0</v>
      </c>
      <c r="F14" s="144"/>
    </row>
    <row r="15" spans="1:6" ht="15.75">
      <c r="A15" s="385" t="s">
        <v>681</v>
      </c>
      <c r="B15" s="644" t="s">
        <v>263</v>
      </c>
      <c r="C15" s="647"/>
      <c r="D15" s="647"/>
      <c r="E15" s="646">
        <f t="shared" si="0"/>
        <v>0</v>
      </c>
      <c r="F15" s="144"/>
    </row>
    <row r="16" spans="1:6" ht="15.75">
      <c r="A16" s="385" t="s">
        <v>410</v>
      </c>
      <c r="B16" s="644" t="s">
        <v>264</v>
      </c>
      <c r="C16" s="647">
        <v>6397</v>
      </c>
      <c r="D16" s="647"/>
      <c r="E16" s="646">
        <f t="shared" si="0"/>
        <v>6397</v>
      </c>
      <c r="F16" s="144"/>
    </row>
    <row r="17" spans="1:6" ht="15.75">
      <c r="A17" s="385" t="s">
        <v>682</v>
      </c>
      <c r="B17" s="644" t="s">
        <v>265</v>
      </c>
      <c r="C17" s="645">
        <f>+C18+C19</f>
        <v>4185</v>
      </c>
      <c r="D17" s="645">
        <f>+D18+D19</f>
        <v>0</v>
      </c>
      <c r="E17" s="646">
        <f t="shared" si="0"/>
        <v>4185</v>
      </c>
      <c r="F17" s="144"/>
    </row>
    <row r="18" spans="1:6" ht="15.75">
      <c r="A18" s="385" t="s">
        <v>683</v>
      </c>
      <c r="B18" s="644" t="s">
        <v>266</v>
      </c>
      <c r="C18" s="647"/>
      <c r="D18" s="647"/>
      <c r="E18" s="646">
        <f t="shared" si="0"/>
        <v>0</v>
      </c>
      <c r="F18" s="144"/>
    </row>
    <row r="19" spans="1:6" ht="15.75">
      <c r="A19" s="385" t="s">
        <v>681</v>
      </c>
      <c r="B19" s="644" t="s">
        <v>267</v>
      </c>
      <c r="C19" s="647">
        <v>4185</v>
      </c>
      <c r="D19" s="647"/>
      <c r="E19" s="646">
        <f t="shared" si="0"/>
        <v>4185</v>
      </c>
      <c r="F19" s="144"/>
    </row>
    <row r="20" spans="1:6" ht="16.5" thickBot="1">
      <c r="A20" s="386" t="s">
        <v>412</v>
      </c>
      <c r="B20" s="648" t="s">
        <v>268</v>
      </c>
      <c r="C20" s="649">
        <f>C12+C16+C17</f>
        <v>61026</v>
      </c>
      <c r="D20" s="649">
        <f>D12+D16+D17</f>
        <v>0</v>
      </c>
      <c r="E20" s="650">
        <f>E12+E16+E17</f>
        <v>61026</v>
      </c>
      <c r="F20" s="144"/>
    </row>
    <row r="21" spans="1:6" ht="15.75">
      <c r="A21" s="384" t="s">
        <v>684</v>
      </c>
      <c r="B21" s="641"/>
      <c r="C21" s="642"/>
      <c r="D21" s="642"/>
      <c r="E21" s="643">
        <f t="shared" si="0"/>
        <v>0</v>
      </c>
      <c r="F21" s="144"/>
    </row>
    <row r="22" spans="1:6" ht="15.75">
      <c r="A22" s="385" t="s">
        <v>685</v>
      </c>
      <c r="B22" s="651" t="s">
        <v>269</v>
      </c>
      <c r="C22" s="652">
        <v>1291</v>
      </c>
      <c r="D22" s="652"/>
      <c r="E22" s="653">
        <f t="shared" si="0"/>
        <v>1291</v>
      </c>
      <c r="F22" s="144"/>
    </row>
    <row r="23" spans="1:6" ht="16.5" thickBot="1">
      <c r="A23" s="387"/>
      <c r="B23" s="654"/>
      <c r="C23" s="655"/>
      <c r="D23" s="655"/>
      <c r="E23" s="656"/>
      <c r="F23" s="144"/>
    </row>
    <row r="24" spans="1:6" ht="15.75">
      <c r="A24" s="384" t="s">
        <v>686</v>
      </c>
      <c r="B24" s="657"/>
      <c r="C24" s="658"/>
      <c r="D24" s="658"/>
      <c r="E24" s="659"/>
      <c r="F24" s="144"/>
    </row>
    <row r="25" spans="1:6" ht="15.75">
      <c r="A25" s="385" t="s">
        <v>678</v>
      </c>
      <c r="B25" s="644" t="s">
        <v>270</v>
      </c>
      <c r="C25" s="645">
        <f>SUM(C26:C28)</f>
        <v>15998</v>
      </c>
      <c r="D25" s="645">
        <f>SUM(D26:D28)</f>
        <v>15998</v>
      </c>
      <c r="E25" s="646">
        <f>SUM(E26:E28)</f>
        <v>0</v>
      </c>
      <c r="F25" s="144"/>
    </row>
    <row r="26" spans="1:6" ht="15.75">
      <c r="A26" s="385" t="s">
        <v>687</v>
      </c>
      <c r="B26" s="644" t="s">
        <v>271</v>
      </c>
      <c r="C26" s="647">
        <v>13780</v>
      </c>
      <c r="D26" s="647">
        <v>13780</v>
      </c>
      <c r="E26" s="646">
        <f t="shared" si="0"/>
        <v>0</v>
      </c>
      <c r="F26" s="144"/>
    </row>
    <row r="27" spans="1:6" ht="15.75">
      <c r="A27" s="385" t="s">
        <v>688</v>
      </c>
      <c r="B27" s="644" t="s">
        <v>272</v>
      </c>
      <c r="C27" s="647">
        <v>811</v>
      </c>
      <c r="D27" s="647">
        <v>811</v>
      </c>
      <c r="E27" s="646">
        <f t="shared" si="0"/>
        <v>0</v>
      </c>
      <c r="F27" s="144"/>
    </row>
    <row r="28" spans="1:6" ht="15.75">
      <c r="A28" s="385" t="s">
        <v>681</v>
      </c>
      <c r="B28" s="644" t="s">
        <v>273</v>
      </c>
      <c r="C28" s="647">
        <v>1407</v>
      </c>
      <c r="D28" s="647">
        <v>1407</v>
      </c>
      <c r="E28" s="646">
        <f t="shared" si="0"/>
        <v>0</v>
      </c>
      <c r="F28" s="144"/>
    </row>
    <row r="29" spans="1:6" ht="15.75">
      <c r="A29" s="385" t="s">
        <v>689</v>
      </c>
      <c r="B29" s="644" t="s">
        <v>274</v>
      </c>
      <c r="C29" s="647">
        <v>227490</v>
      </c>
      <c r="D29" s="647">
        <v>227490</v>
      </c>
      <c r="E29" s="646">
        <f t="shared" si="0"/>
        <v>0</v>
      </c>
      <c r="F29" s="144"/>
    </row>
    <row r="30" spans="1:6" ht="15.75">
      <c r="A30" s="385" t="s">
        <v>426</v>
      </c>
      <c r="B30" s="644" t="s">
        <v>275</v>
      </c>
      <c r="C30" s="647">
        <v>16619</v>
      </c>
      <c r="D30" s="647">
        <v>16619</v>
      </c>
      <c r="E30" s="646">
        <f t="shared" si="0"/>
        <v>0</v>
      </c>
      <c r="F30" s="144"/>
    </row>
    <row r="31" spans="1:6" ht="15.75">
      <c r="A31" s="385" t="s">
        <v>427</v>
      </c>
      <c r="B31" s="644" t="s">
        <v>276</v>
      </c>
      <c r="C31" s="647">
        <v>1816</v>
      </c>
      <c r="D31" s="647">
        <v>1816</v>
      </c>
      <c r="E31" s="646">
        <f t="shared" si="0"/>
        <v>0</v>
      </c>
      <c r="F31" s="144"/>
    </row>
    <row r="32" spans="1:6" ht="15.75">
      <c r="A32" s="385" t="s">
        <v>428</v>
      </c>
      <c r="B32" s="644" t="s">
        <v>277</v>
      </c>
      <c r="C32" s="647">
        <v>13712</v>
      </c>
      <c r="D32" s="647">
        <v>13712</v>
      </c>
      <c r="E32" s="646">
        <f t="shared" si="0"/>
        <v>0</v>
      </c>
      <c r="F32" s="144"/>
    </row>
    <row r="33" spans="1:6" ht="15.75">
      <c r="A33" s="385" t="s">
        <v>690</v>
      </c>
      <c r="B33" s="644" t="s">
        <v>278</v>
      </c>
      <c r="C33" s="647"/>
      <c r="D33" s="647"/>
      <c r="E33" s="646">
        <f t="shared" si="0"/>
        <v>0</v>
      </c>
      <c r="F33" s="144"/>
    </row>
    <row r="34" spans="1:6" ht="15.75">
      <c r="A34" s="385" t="s">
        <v>691</v>
      </c>
      <c r="B34" s="644" t="s">
        <v>279</v>
      </c>
      <c r="C34" s="645">
        <f>SUM(C35:C38)</f>
        <v>12147</v>
      </c>
      <c r="D34" s="645">
        <f>SUM(D35:D38)</f>
        <v>12147</v>
      </c>
      <c r="E34" s="646">
        <f>SUM(E35:E38)</f>
        <v>0</v>
      </c>
      <c r="F34" s="144"/>
    </row>
    <row r="35" spans="1:6" ht="15.75">
      <c r="A35" s="385" t="s">
        <v>692</v>
      </c>
      <c r="B35" s="644" t="s">
        <v>280</v>
      </c>
      <c r="C35" s="647">
        <v>431</v>
      </c>
      <c r="D35" s="647">
        <v>431</v>
      </c>
      <c r="E35" s="646">
        <f t="shared" si="0"/>
        <v>0</v>
      </c>
      <c r="F35" s="144"/>
    </row>
    <row r="36" spans="1:6" ht="15.75">
      <c r="A36" s="385" t="s">
        <v>693</v>
      </c>
      <c r="B36" s="644" t="s">
        <v>281</v>
      </c>
      <c r="C36" s="647">
        <v>6662</v>
      </c>
      <c r="D36" s="647">
        <v>6662</v>
      </c>
      <c r="E36" s="646">
        <f t="shared" si="0"/>
        <v>0</v>
      </c>
      <c r="F36" s="144"/>
    </row>
    <row r="37" spans="1:6" ht="15.75">
      <c r="A37" s="385" t="s">
        <v>694</v>
      </c>
      <c r="B37" s="644" t="s">
        <v>282</v>
      </c>
      <c r="C37" s="647"/>
      <c r="D37" s="647"/>
      <c r="E37" s="646">
        <f t="shared" si="0"/>
        <v>0</v>
      </c>
      <c r="F37" s="144"/>
    </row>
    <row r="38" spans="1:6" ht="15.75">
      <c r="A38" s="385" t="s">
        <v>695</v>
      </c>
      <c r="B38" s="644" t="s">
        <v>283</v>
      </c>
      <c r="C38" s="647">
        <v>5054</v>
      </c>
      <c r="D38" s="647">
        <v>5054</v>
      </c>
      <c r="E38" s="646">
        <f t="shared" si="0"/>
        <v>0</v>
      </c>
      <c r="F38" s="144"/>
    </row>
    <row r="39" spans="1:6" ht="15.75">
      <c r="A39" s="385" t="s">
        <v>696</v>
      </c>
      <c r="B39" s="644" t="s">
        <v>284</v>
      </c>
      <c r="C39" s="645">
        <f>SUM(C40:C43)</f>
        <v>829</v>
      </c>
      <c r="D39" s="645">
        <f>SUM(D40:D43)</f>
        <v>829</v>
      </c>
      <c r="E39" s="646">
        <f>SUM(E40:E43)</f>
        <v>0</v>
      </c>
      <c r="F39" s="144"/>
    </row>
    <row r="40" spans="1:6" ht="15.75">
      <c r="A40" s="385" t="s">
        <v>797</v>
      </c>
      <c r="B40" s="644" t="s">
        <v>285</v>
      </c>
      <c r="C40" s="647"/>
      <c r="D40" s="647"/>
      <c r="E40" s="646">
        <f t="shared" si="0"/>
        <v>0</v>
      </c>
      <c r="F40" s="144"/>
    </row>
    <row r="41" spans="1:6" ht="15.75">
      <c r="A41" s="385" t="s">
        <v>697</v>
      </c>
      <c r="B41" s="644" t="s">
        <v>286</v>
      </c>
      <c r="C41" s="647"/>
      <c r="D41" s="647"/>
      <c r="E41" s="646">
        <f t="shared" si="0"/>
        <v>0</v>
      </c>
      <c r="F41" s="144"/>
    </row>
    <row r="42" spans="1:6" ht="15.75">
      <c r="A42" s="385" t="s">
        <v>698</v>
      </c>
      <c r="B42" s="644" t="s">
        <v>287</v>
      </c>
      <c r="C42" s="647"/>
      <c r="D42" s="647"/>
      <c r="E42" s="646">
        <f t="shared" si="0"/>
        <v>0</v>
      </c>
      <c r="F42" s="144"/>
    </row>
    <row r="43" spans="1:6" ht="15.75">
      <c r="A43" s="385" t="s">
        <v>699</v>
      </c>
      <c r="B43" s="644" t="s">
        <v>288</v>
      </c>
      <c r="C43" s="647">
        <v>829</v>
      </c>
      <c r="D43" s="647">
        <v>829</v>
      </c>
      <c r="E43" s="646">
        <f t="shared" si="0"/>
        <v>0</v>
      </c>
      <c r="F43" s="144"/>
    </row>
    <row r="44" spans="1:6" ht="16.5" thickBot="1">
      <c r="A44" s="386" t="s">
        <v>700</v>
      </c>
      <c r="B44" s="660" t="s">
        <v>289</v>
      </c>
      <c r="C44" s="661">
        <f>C25+C29+C30+C32+C31+C33+C34+C39</f>
        <v>288611</v>
      </c>
      <c r="D44" s="661">
        <f>D25+D29+D30+D32+D31+D33+D34+D39</f>
        <v>288611</v>
      </c>
      <c r="E44" s="662">
        <f>E25+E29+E30+E32+E31+E33+E34+E39</f>
        <v>0</v>
      </c>
      <c r="F44" s="144"/>
    </row>
    <row r="45" spans="1:6" ht="16.5" thickBot="1">
      <c r="A45" s="383" t="s">
        <v>701</v>
      </c>
      <c r="B45" s="663" t="s">
        <v>290</v>
      </c>
      <c r="C45" s="664">
        <f>C44+C22+C20+C10</f>
        <v>350928</v>
      </c>
      <c r="D45" s="664">
        <f>D44+D22+D20+D10</f>
        <v>288611</v>
      </c>
      <c r="E45" s="665">
        <f>E44+E22+E20+E10</f>
        <v>62317</v>
      </c>
      <c r="F45" s="144"/>
    </row>
    <row r="46" spans="2:6" ht="15.75">
      <c r="B46" s="110"/>
      <c r="F46" s="144"/>
    </row>
    <row r="47" spans="1:27" ht="15.75">
      <c r="A47" s="145"/>
      <c r="B47" s="146"/>
      <c r="C47" s="147"/>
      <c r="D47" s="147"/>
      <c r="E47" s="147"/>
      <c r="F47" s="144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1:256" ht="15.7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45"/>
      <c r="FV48" s="145"/>
      <c r="FW48" s="145"/>
      <c r="FX48" s="145"/>
      <c r="FY48" s="145"/>
      <c r="FZ48" s="145"/>
      <c r="GA48" s="145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5"/>
      <c r="GN48" s="145"/>
      <c r="GO48" s="145"/>
      <c r="GP48" s="145"/>
      <c r="GQ48" s="145"/>
      <c r="GR48" s="145"/>
      <c r="GS48" s="145"/>
      <c r="GT48" s="145"/>
      <c r="GU48" s="145"/>
      <c r="GV48" s="145"/>
      <c r="GW48" s="145"/>
      <c r="GX48" s="145"/>
      <c r="GY48" s="145"/>
      <c r="GZ48" s="145"/>
      <c r="HA48" s="145"/>
      <c r="HB48" s="145"/>
      <c r="HC48" s="145"/>
      <c r="HD48" s="145"/>
      <c r="HE48" s="145"/>
      <c r="HF48" s="145"/>
      <c r="HG48" s="145"/>
      <c r="HH48" s="145"/>
      <c r="HI48" s="145"/>
      <c r="HJ48" s="145"/>
      <c r="HK48" s="145"/>
      <c r="HL48" s="145"/>
      <c r="HM48" s="145"/>
      <c r="HN48" s="145"/>
      <c r="HO48" s="145"/>
      <c r="HP48" s="145"/>
      <c r="HQ48" s="145"/>
      <c r="HR48" s="145"/>
      <c r="HS48" s="145"/>
      <c r="HT48" s="145"/>
      <c r="HU48" s="145"/>
      <c r="HV48" s="145"/>
      <c r="HW48" s="145"/>
      <c r="HX48" s="145"/>
      <c r="HY48" s="145"/>
      <c r="HZ48" s="145"/>
      <c r="IA48" s="145"/>
      <c r="IB48" s="145"/>
      <c r="IC48" s="145"/>
      <c r="ID48" s="145"/>
      <c r="IE48" s="145"/>
      <c r="IF48" s="145"/>
      <c r="IG48" s="145"/>
      <c r="IH48" s="145"/>
      <c r="II48" s="145"/>
      <c r="IJ48" s="145"/>
      <c r="IK48" s="145"/>
      <c r="IL48" s="145"/>
      <c r="IM48" s="145"/>
      <c r="IN48" s="145"/>
      <c r="IO48" s="145"/>
      <c r="IP48" s="145"/>
      <c r="IQ48" s="145"/>
      <c r="IR48" s="145"/>
      <c r="IS48" s="145"/>
      <c r="IT48" s="145"/>
      <c r="IU48" s="145"/>
      <c r="IV48" s="145"/>
    </row>
    <row r="49" spans="1:6" ht="16.5" thickBot="1">
      <c r="A49" s="145" t="s">
        <v>702</v>
      </c>
      <c r="B49" s="146"/>
      <c r="C49" s="149"/>
      <c r="D49" s="149"/>
      <c r="E49" s="149"/>
      <c r="F49" s="39" t="s">
        <v>705</v>
      </c>
    </row>
    <row r="50" spans="1:6" s="116" customFormat="1" ht="15.75">
      <c r="A50" s="446" t="s">
        <v>602</v>
      </c>
      <c r="B50" s="448" t="s">
        <v>603</v>
      </c>
      <c r="C50" s="450" t="s">
        <v>672</v>
      </c>
      <c r="D50" s="138" t="s">
        <v>703</v>
      </c>
      <c r="E50" s="138"/>
      <c r="F50" s="437" t="s">
        <v>704</v>
      </c>
    </row>
    <row r="51" spans="1:6" s="116" customFormat="1" ht="15.75">
      <c r="A51" s="447"/>
      <c r="B51" s="449"/>
      <c r="C51" s="451"/>
      <c r="D51" s="150" t="s">
        <v>674</v>
      </c>
      <c r="E51" s="150" t="s">
        <v>675</v>
      </c>
      <c r="F51" s="438"/>
    </row>
    <row r="52" spans="1:6" s="116" customFormat="1" ht="16.5" thickBot="1">
      <c r="A52" s="141" t="s">
        <v>3</v>
      </c>
      <c r="B52" s="142" t="s">
        <v>841</v>
      </c>
      <c r="C52" s="143">
        <v>1</v>
      </c>
      <c r="D52" s="143">
        <v>2</v>
      </c>
      <c r="E52" s="151">
        <v>3</v>
      </c>
      <c r="F52" s="152">
        <v>4</v>
      </c>
    </row>
    <row r="53" spans="1:6" ht="15.75">
      <c r="A53" s="388" t="s">
        <v>476</v>
      </c>
      <c r="B53" s="669"/>
      <c r="C53" s="670"/>
      <c r="D53" s="670"/>
      <c r="E53" s="670"/>
      <c r="F53" s="671"/>
    </row>
    <row r="54" spans="1:6" ht="15.75">
      <c r="A54" s="385" t="s">
        <v>706</v>
      </c>
      <c r="B54" s="644" t="s">
        <v>291</v>
      </c>
      <c r="C54" s="672">
        <f>SUM(C55:C57)</f>
        <v>10962</v>
      </c>
      <c r="D54" s="672">
        <f>SUM(D55:D57)</f>
        <v>0</v>
      </c>
      <c r="E54" s="673">
        <f>C54-D54</f>
        <v>10962</v>
      </c>
      <c r="F54" s="674">
        <f>SUM(F55:F57)</f>
        <v>0</v>
      </c>
    </row>
    <row r="55" spans="1:6" ht="15.75">
      <c r="A55" s="385" t="s">
        <v>707</v>
      </c>
      <c r="B55" s="644" t="s">
        <v>292</v>
      </c>
      <c r="C55" s="466"/>
      <c r="D55" s="466"/>
      <c r="E55" s="673">
        <f>C55-D55</f>
        <v>0</v>
      </c>
      <c r="F55" s="467"/>
    </row>
    <row r="56" spans="1:6" ht="15.75">
      <c r="A56" s="385" t="s">
        <v>708</v>
      </c>
      <c r="B56" s="644" t="s">
        <v>293</v>
      </c>
      <c r="C56" s="466">
        <v>10962</v>
      </c>
      <c r="D56" s="466"/>
      <c r="E56" s="673">
        <f aca="true" t="shared" si="1" ref="E56:E97">C56-D56</f>
        <v>10962</v>
      </c>
      <c r="F56" s="467"/>
    </row>
    <row r="57" spans="1:6" ht="15.75">
      <c r="A57" s="385" t="s">
        <v>699</v>
      </c>
      <c r="B57" s="644" t="s">
        <v>294</v>
      </c>
      <c r="C57" s="466"/>
      <c r="D57" s="466"/>
      <c r="E57" s="673">
        <f t="shared" si="1"/>
        <v>0</v>
      </c>
      <c r="F57" s="467"/>
    </row>
    <row r="58" spans="1:6" ht="15.75">
      <c r="A58" s="385" t="s">
        <v>709</v>
      </c>
      <c r="B58" s="644" t="s">
        <v>295</v>
      </c>
      <c r="C58" s="672">
        <f>C59+C61</f>
        <v>41998</v>
      </c>
      <c r="D58" s="672">
        <f>D59+D61</f>
        <v>0</v>
      </c>
      <c r="E58" s="673">
        <f t="shared" si="1"/>
        <v>41998</v>
      </c>
      <c r="F58" s="675">
        <f>F59+F61</f>
        <v>51208</v>
      </c>
    </row>
    <row r="59" spans="1:6" ht="15.75">
      <c r="A59" s="385" t="s">
        <v>710</v>
      </c>
      <c r="B59" s="644" t="s">
        <v>296</v>
      </c>
      <c r="C59" s="466">
        <v>41998</v>
      </c>
      <c r="D59" s="466"/>
      <c r="E59" s="673">
        <f t="shared" si="1"/>
        <v>41998</v>
      </c>
      <c r="F59" s="467">
        <v>51208</v>
      </c>
    </row>
    <row r="60" spans="1:6" ht="15.75">
      <c r="A60" s="389" t="s">
        <v>711</v>
      </c>
      <c r="B60" s="644" t="s">
        <v>297</v>
      </c>
      <c r="C60" s="466"/>
      <c r="D60" s="466"/>
      <c r="E60" s="673">
        <f t="shared" si="1"/>
        <v>0</v>
      </c>
      <c r="F60" s="467"/>
    </row>
    <row r="61" spans="1:6" ht="15.75">
      <c r="A61" s="389" t="s">
        <v>712</v>
      </c>
      <c r="B61" s="644" t="s">
        <v>298</v>
      </c>
      <c r="C61" s="466"/>
      <c r="D61" s="466"/>
      <c r="E61" s="673">
        <f t="shared" si="1"/>
        <v>0</v>
      </c>
      <c r="F61" s="467"/>
    </row>
    <row r="62" spans="1:6" ht="15.75">
      <c r="A62" s="389" t="s">
        <v>711</v>
      </c>
      <c r="B62" s="644" t="s">
        <v>299</v>
      </c>
      <c r="C62" s="466"/>
      <c r="D62" s="466"/>
      <c r="E62" s="673">
        <f t="shared" si="1"/>
        <v>0</v>
      </c>
      <c r="F62" s="467"/>
    </row>
    <row r="63" spans="1:6" ht="15.75">
      <c r="A63" s="385" t="s">
        <v>713</v>
      </c>
      <c r="B63" s="644" t="s">
        <v>300</v>
      </c>
      <c r="C63" s="466"/>
      <c r="D63" s="466"/>
      <c r="E63" s="673">
        <f t="shared" si="1"/>
        <v>0</v>
      </c>
      <c r="F63" s="467"/>
    </row>
    <row r="64" spans="1:6" ht="15.75">
      <c r="A64" s="385" t="s">
        <v>427</v>
      </c>
      <c r="B64" s="644" t="s">
        <v>301</v>
      </c>
      <c r="C64" s="466"/>
      <c r="D64" s="466"/>
      <c r="E64" s="673">
        <f t="shared" si="1"/>
        <v>0</v>
      </c>
      <c r="F64" s="467"/>
    </row>
    <row r="65" spans="1:6" ht="15.75">
      <c r="A65" s="385" t="s">
        <v>479</v>
      </c>
      <c r="B65" s="644" t="s">
        <v>302</v>
      </c>
      <c r="C65" s="466"/>
      <c r="D65" s="466"/>
      <c r="E65" s="673">
        <f t="shared" si="1"/>
        <v>0</v>
      </c>
      <c r="F65" s="467"/>
    </row>
    <row r="66" spans="1:6" ht="15.75">
      <c r="A66" s="385" t="s">
        <v>714</v>
      </c>
      <c r="B66" s="644" t="s">
        <v>303</v>
      </c>
      <c r="C66" s="466">
        <v>60287</v>
      </c>
      <c r="D66" s="466"/>
      <c r="E66" s="673">
        <f t="shared" si="1"/>
        <v>60287</v>
      </c>
      <c r="F66" s="467"/>
    </row>
    <row r="67" spans="1:6" ht="15.75">
      <c r="A67" s="385" t="s">
        <v>683</v>
      </c>
      <c r="B67" s="644" t="s">
        <v>304</v>
      </c>
      <c r="C67" s="466">
        <v>37995</v>
      </c>
      <c r="D67" s="466"/>
      <c r="E67" s="673">
        <f t="shared" si="1"/>
        <v>37995</v>
      </c>
      <c r="F67" s="467"/>
    </row>
    <row r="68" spans="1:6" ht="16.5" thickBot="1">
      <c r="A68" s="390" t="s">
        <v>481</v>
      </c>
      <c r="B68" s="648" t="s">
        <v>305</v>
      </c>
      <c r="C68" s="676">
        <f>C54+C58+C63+C64+C65+C66</f>
        <v>113247</v>
      </c>
      <c r="D68" s="676">
        <f>D54+D58+D63+D64+D65+D66</f>
        <v>0</v>
      </c>
      <c r="E68" s="677">
        <f t="shared" si="1"/>
        <v>113247</v>
      </c>
      <c r="F68" s="678">
        <f>F54+F58+F63+F64+F65+F66</f>
        <v>51208</v>
      </c>
    </row>
    <row r="69" spans="1:6" ht="15.75">
      <c r="A69" s="384" t="s">
        <v>715</v>
      </c>
      <c r="B69" s="679"/>
      <c r="C69" s="680"/>
      <c r="D69" s="680"/>
      <c r="E69" s="680"/>
      <c r="F69" s="681"/>
    </row>
    <row r="70" spans="1:6" ht="15.75">
      <c r="A70" s="385" t="s">
        <v>716</v>
      </c>
      <c r="B70" s="682" t="s">
        <v>306</v>
      </c>
      <c r="C70" s="466">
        <v>7754</v>
      </c>
      <c r="D70" s="466"/>
      <c r="E70" s="673">
        <f t="shared" si="1"/>
        <v>7754</v>
      </c>
      <c r="F70" s="467"/>
    </row>
    <row r="71" spans="1:6" ht="16.5" thickBot="1">
      <c r="A71" s="391"/>
      <c r="B71" s="683"/>
      <c r="C71" s="684"/>
      <c r="D71" s="684"/>
      <c r="E71" s="684"/>
      <c r="F71" s="685"/>
    </row>
    <row r="72" spans="1:6" ht="15.75">
      <c r="A72" s="384" t="s">
        <v>717</v>
      </c>
      <c r="B72" s="669"/>
      <c r="C72" s="686"/>
      <c r="D72" s="686"/>
      <c r="E72" s="686"/>
      <c r="F72" s="687"/>
    </row>
    <row r="73" spans="1:6" ht="15.75">
      <c r="A73" s="385" t="s">
        <v>718</v>
      </c>
      <c r="B73" s="644" t="s">
        <v>307</v>
      </c>
      <c r="C73" s="672">
        <f>SUM(C74:C76)</f>
        <v>3816</v>
      </c>
      <c r="D73" s="672">
        <f>SUM(D74:D76)</f>
        <v>3816</v>
      </c>
      <c r="E73" s="672">
        <f>SUM(E74:E76)</f>
        <v>0</v>
      </c>
      <c r="F73" s="675">
        <f>SUM(F74:F76)</f>
        <v>0</v>
      </c>
    </row>
    <row r="74" spans="1:6" ht="15.75">
      <c r="A74" s="385" t="s">
        <v>719</v>
      </c>
      <c r="B74" s="644" t="s">
        <v>308</v>
      </c>
      <c r="C74" s="466">
        <v>3816</v>
      </c>
      <c r="D74" s="466">
        <v>3816</v>
      </c>
      <c r="E74" s="673">
        <f t="shared" si="1"/>
        <v>0</v>
      </c>
      <c r="F74" s="467"/>
    </row>
    <row r="75" spans="1:6" ht="15.75">
      <c r="A75" s="385" t="s">
        <v>720</v>
      </c>
      <c r="B75" s="644" t="s">
        <v>309</v>
      </c>
      <c r="C75" s="466"/>
      <c r="D75" s="466"/>
      <c r="E75" s="673">
        <f t="shared" si="1"/>
        <v>0</v>
      </c>
      <c r="F75" s="467"/>
    </row>
    <row r="76" spans="1:6" ht="15.75">
      <c r="A76" s="392" t="s">
        <v>721</v>
      </c>
      <c r="B76" s="644" t="s">
        <v>310</v>
      </c>
      <c r="C76" s="466"/>
      <c r="D76" s="466"/>
      <c r="E76" s="673">
        <f t="shared" si="1"/>
        <v>0</v>
      </c>
      <c r="F76" s="467"/>
    </row>
    <row r="77" spans="1:6" ht="15.75">
      <c r="A77" s="385" t="s">
        <v>709</v>
      </c>
      <c r="B77" s="644" t="s">
        <v>311</v>
      </c>
      <c r="C77" s="672">
        <f>C78+C80</f>
        <v>175968</v>
      </c>
      <c r="D77" s="672">
        <f>D78+D80</f>
        <v>175968</v>
      </c>
      <c r="E77" s="672">
        <f>E78+E80</f>
        <v>0</v>
      </c>
      <c r="F77" s="675">
        <f>F78+F80</f>
        <v>379122</v>
      </c>
    </row>
    <row r="78" spans="1:6" ht="15.75">
      <c r="A78" s="385" t="s">
        <v>722</v>
      </c>
      <c r="B78" s="644" t="s">
        <v>312</v>
      </c>
      <c r="C78" s="466">
        <v>175968</v>
      </c>
      <c r="D78" s="466">
        <v>175968</v>
      </c>
      <c r="E78" s="673">
        <f t="shared" si="1"/>
        <v>0</v>
      </c>
      <c r="F78" s="467">
        <f>430330-51208</f>
        <v>379122</v>
      </c>
    </row>
    <row r="79" spans="1:6" ht="15.75">
      <c r="A79" s="385" t="s">
        <v>723</v>
      </c>
      <c r="B79" s="644" t="s">
        <v>313</v>
      </c>
      <c r="C79" s="466"/>
      <c r="D79" s="466"/>
      <c r="E79" s="673">
        <f t="shared" si="1"/>
        <v>0</v>
      </c>
      <c r="F79" s="467"/>
    </row>
    <row r="80" spans="1:6" ht="15.75">
      <c r="A80" s="385" t="s">
        <v>724</v>
      </c>
      <c r="B80" s="644" t="s">
        <v>314</v>
      </c>
      <c r="C80" s="466"/>
      <c r="D80" s="466"/>
      <c r="E80" s="673">
        <f t="shared" si="1"/>
        <v>0</v>
      </c>
      <c r="F80" s="467"/>
    </row>
    <row r="81" spans="1:6" ht="15.75">
      <c r="A81" s="385" t="s">
        <v>725</v>
      </c>
      <c r="B81" s="644" t="s">
        <v>315</v>
      </c>
      <c r="C81" s="466"/>
      <c r="D81" s="466"/>
      <c r="E81" s="673">
        <f t="shared" si="1"/>
        <v>0</v>
      </c>
      <c r="F81" s="467"/>
    </row>
    <row r="82" spans="1:6" ht="15.75">
      <c r="A82" s="385" t="s">
        <v>726</v>
      </c>
      <c r="B82" s="644" t="s">
        <v>316</v>
      </c>
      <c r="C82" s="672">
        <f>SUM(C83:C86)</f>
        <v>9402</v>
      </c>
      <c r="D82" s="672">
        <f>SUM(D83:D86)</f>
        <v>9402</v>
      </c>
      <c r="E82" s="672">
        <f>SUM(E83:E86)</f>
        <v>0</v>
      </c>
      <c r="F82" s="675">
        <f>SUM(F83:F86)</f>
        <v>0</v>
      </c>
    </row>
    <row r="83" spans="1:6" ht="15.75">
      <c r="A83" s="385" t="s">
        <v>727</v>
      </c>
      <c r="B83" s="644" t="s">
        <v>317</v>
      </c>
      <c r="C83" s="466"/>
      <c r="D83" s="466"/>
      <c r="E83" s="673">
        <f t="shared" si="1"/>
        <v>0</v>
      </c>
      <c r="F83" s="467"/>
    </row>
    <row r="84" spans="1:6" ht="15.75">
      <c r="A84" s="385" t="s">
        <v>728</v>
      </c>
      <c r="B84" s="644" t="s">
        <v>318</v>
      </c>
      <c r="C84" s="466"/>
      <c r="D84" s="466"/>
      <c r="E84" s="673">
        <f t="shared" si="1"/>
        <v>0</v>
      </c>
      <c r="F84" s="467"/>
    </row>
    <row r="85" spans="1:6" ht="15.75">
      <c r="A85" s="385" t="s">
        <v>799</v>
      </c>
      <c r="B85" s="644" t="s">
        <v>319</v>
      </c>
      <c r="C85" s="466">
        <v>9402</v>
      </c>
      <c r="D85" s="466">
        <v>9402</v>
      </c>
      <c r="E85" s="673">
        <f t="shared" si="1"/>
        <v>0</v>
      </c>
      <c r="F85" s="467"/>
    </row>
    <row r="86" spans="1:6" ht="15.75">
      <c r="A86" s="385" t="s">
        <v>729</v>
      </c>
      <c r="B86" s="644" t="s">
        <v>320</v>
      </c>
      <c r="C86" s="466"/>
      <c r="D86" s="466"/>
      <c r="E86" s="673">
        <f t="shared" si="1"/>
        <v>0</v>
      </c>
      <c r="F86" s="467"/>
    </row>
    <row r="87" spans="1:6" ht="15.75">
      <c r="A87" s="385" t="s">
        <v>730</v>
      </c>
      <c r="B87" s="644" t="s">
        <v>321</v>
      </c>
      <c r="C87" s="673">
        <f>SUM(C88:C92)+C96</f>
        <v>181121</v>
      </c>
      <c r="D87" s="673">
        <f>SUM(D88:D92)+D96</f>
        <v>181121</v>
      </c>
      <c r="E87" s="673">
        <f>SUM(E88:E92)+E96</f>
        <v>0</v>
      </c>
      <c r="F87" s="674">
        <f>SUM(F88:F92)+F96</f>
        <v>0</v>
      </c>
    </row>
    <row r="88" spans="1:6" ht="15.75">
      <c r="A88" s="385" t="s">
        <v>731</v>
      </c>
      <c r="B88" s="644" t="s">
        <v>322</v>
      </c>
      <c r="C88" s="466"/>
      <c r="D88" s="466"/>
      <c r="E88" s="673">
        <f t="shared" si="1"/>
        <v>0</v>
      </c>
      <c r="F88" s="467"/>
    </row>
    <row r="89" spans="1:6" ht="15.75">
      <c r="A89" s="385" t="s">
        <v>732</v>
      </c>
      <c r="B89" s="644" t="s">
        <v>323</v>
      </c>
      <c r="C89" s="466">
        <v>155474</v>
      </c>
      <c r="D89" s="466">
        <v>155474</v>
      </c>
      <c r="E89" s="673">
        <f t="shared" si="1"/>
        <v>0</v>
      </c>
      <c r="F89" s="467"/>
    </row>
    <row r="90" spans="1:6" ht="15.75">
      <c r="A90" s="385" t="s">
        <v>733</v>
      </c>
      <c r="B90" s="644" t="s">
        <v>324</v>
      </c>
      <c r="C90" s="466">
        <v>542</v>
      </c>
      <c r="D90" s="466">
        <v>542</v>
      </c>
      <c r="E90" s="673">
        <f t="shared" si="1"/>
        <v>0</v>
      </c>
      <c r="F90" s="467"/>
    </row>
    <row r="91" spans="1:6" ht="15.75">
      <c r="A91" s="385" t="s">
        <v>800</v>
      </c>
      <c r="B91" s="644" t="s">
        <v>325</v>
      </c>
      <c r="C91" s="466">
        <v>15966</v>
      </c>
      <c r="D91" s="466">
        <v>15966</v>
      </c>
      <c r="E91" s="673">
        <f t="shared" si="1"/>
        <v>0</v>
      </c>
      <c r="F91" s="467"/>
    </row>
    <row r="92" spans="1:6" ht="15.75">
      <c r="A92" s="385" t="s">
        <v>734</v>
      </c>
      <c r="B92" s="644" t="s">
        <v>326</v>
      </c>
      <c r="C92" s="672">
        <f>SUM(C93:C95)</f>
        <v>5528</v>
      </c>
      <c r="D92" s="672">
        <f>SUM(D93:D95)</f>
        <v>5528</v>
      </c>
      <c r="E92" s="672">
        <f>SUM(E93:E95)</f>
        <v>0</v>
      </c>
      <c r="F92" s="675">
        <f>SUM(F93:F95)</f>
        <v>0</v>
      </c>
    </row>
    <row r="93" spans="1:6" ht="15.75">
      <c r="A93" s="385" t="s">
        <v>692</v>
      </c>
      <c r="B93" s="644" t="s">
        <v>327</v>
      </c>
      <c r="C93" s="466">
        <v>975</v>
      </c>
      <c r="D93" s="466">
        <v>975</v>
      </c>
      <c r="E93" s="673">
        <f t="shared" si="1"/>
        <v>0</v>
      </c>
      <c r="F93" s="467"/>
    </row>
    <row r="94" spans="1:6" ht="15.75">
      <c r="A94" s="385" t="s">
        <v>693</v>
      </c>
      <c r="B94" s="644" t="s">
        <v>328</v>
      </c>
      <c r="C94" s="466">
        <v>3230</v>
      </c>
      <c r="D94" s="466">
        <v>3230</v>
      </c>
      <c r="E94" s="673">
        <f t="shared" si="1"/>
        <v>0</v>
      </c>
      <c r="F94" s="467"/>
    </row>
    <row r="95" spans="1:6" ht="15.75">
      <c r="A95" s="385" t="s">
        <v>695</v>
      </c>
      <c r="B95" s="644" t="s">
        <v>329</v>
      </c>
      <c r="C95" s="466">
        <v>1323</v>
      </c>
      <c r="D95" s="466">
        <v>1323</v>
      </c>
      <c r="E95" s="673">
        <f t="shared" si="1"/>
        <v>0</v>
      </c>
      <c r="F95" s="467"/>
    </row>
    <row r="96" spans="1:6" ht="15.75">
      <c r="A96" s="385" t="s">
        <v>801</v>
      </c>
      <c r="B96" s="644" t="s">
        <v>330</v>
      </c>
      <c r="C96" s="466">
        <v>3611</v>
      </c>
      <c r="D96" s="466">
        <v>3611</v>
      </c>
      <c r="E96" s="673">
        <f t="shared" si="1"/>
        <v>0</v>
      </c>
      <c r="F96" s="467"/>
    </row>
    <row r="97" spans="1:6" ht="15.75">
      <c r="A97" s="385" t="s">
        <v>735</v>
      </c>
      <c r="B97" s="644" t="s">
        <v>331</v>
      </c>
      <c r="C97" s="466">
        <v>24081</v>
      </c>
      <c r="D97" s="466">
        <v>24081</v>
      </c>
      <c r="E97" s="673">
        <f t="shared" si="1"/>
        <v>0</v>
      </c>
      <c r="F97" s="467"/>
    </row>
    <row r="98" spans="1:6" ht="16.5" thickBot="1">
      <c r="A98" s="393" t="s">
        <v>498</v>
      </c>
      <c r="B98" s="648" t="s">
        <v>332</v>
      </c>
      <c r="C98" s="677">
        <f>C87+C82+C77+C73+C97</f>
        <v>394388</v>
      </c>
      <c r="D98" s="677">
        <f>D87+D82+D77+D73+D97</f>
        <v>394388</v>
      </c>
      <c r="E98" s="677">
        <f>E87+E82+E77+E73+E97</f>
        <v>0</v>
      </c>
      <c r="F98" s="688">
        <f>F87+F82+F77+F73+F97</f>
        <v>379122</v>
      </c>
    </row>
    <row r="99" spans="1:6" ht="16.5" thickBot="1">
      <c r="A99" s="391" t="s">
        <v>736</v>
      </c>
      <c r="B99" s="689" t="s">
        <v>333</v>
      </c>
      <c r="C99" s="690">
        <f>C98+C70+C68</f>
        <v>515389</v>
      </c>
      <c r="D99" s="690">
        <f>D98+D70+D68</f>
        <v>394388</v>
      </c>
      <c r="E99" s="690">
        <f>E98+E70+E68</f>
        <v>121001</v>
      </c>
      <c r="F99" s="691">
        <f>F98+F70+F68</f>
        <v>430330</v>
      </c>
    </row>
    <row r="100" spans="1:6" ht="15.75">
      <c r="A100" s="215"/>
      <c r="B100" s="283"/>
      <c r="C100" s="321"/>
      <c r="D100" s="321"/>
      <c r="E100" s="321"/>
      <c r="F100" s="322"/>
    </row>
    <row r="101" spans="1:27" ht="16.5" thickBot="1">
      <c r="A101" s="284" t="s">
        <v>737</v>
      </c>
      <c r="B101" s="153"/>
      <c r="C101" s="321"/>
      <c r="D101" s="321"/>
      <c r="E101" s="321"/>
      <c r="F101" s="39" t="s">
        <v>705</v>
      </c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</row>
    <row r="102" spans="1:6" s="154" customFormat="1" ht="31.5">
      <c r="A102" s="394" t="s">
        <v>602</v>
      </c>
      <c r="B102" s="360" t="s">
        <v>603</v>
      </c>
      <c r="C102" s="323" t="s">
        <v>848</v>
      </c>
      <c r="D102" s="323" t="s">
        <v>849</v>
      </c>
      <c r="E102" s="323" t="s">
        <v>850</v>
      </c>
      <c r="F102" s="324" t="s">
        <v>851</v>
      </c>
    </row>
    <row r="103" spans="1:6" s="154" customFormat="1" ht="16.5" thickBot="1">
      <c r="A103" s="397" t="s">
        <v>3</v>
      </c>
      <c r="B103" s="350" t="s">
        <v>841</v>
      </c>
      <c r="C103" s="398">
        <v>1</v>
      </c>
      <c r="D103" s="398">
        <v>2</v>
      </c>
      <c r="E103" s="398">
        <v>3</v>
      </c>
      <c r="F103" s="399">
        <v>4</v>
      </c>
    </row>
    <row r="104" spans="1:6" ht="15.75">
      <c r="A104" s="396" t="s">
        <v>738</v>
      </c>
      <c r="B104" s="692" t="s">
        <v>334</v>
      </c>
      <c r="C104" s="693"/>
      <c r="D104" s="693"/>
      <c r="E104" s="693"/>
      <c r="F104" s="687">
        <f>C104+D104-E104</f>
        <v>0</v>
      </c>
    </row>
    <row r="105" spans="1:6" ht="15.75">
      <c r="A105" s="385" t="s">
        <v>739</v>
      </c>
      <c r="B105" s="644" t="s">
        <v>335</v>
      </c>
      <c r="C105" s="466"/>
      <c r="D105" s="466"/>
      <c r="E105" s="466"/>
      <c r="F105" s="694">
        <f>C105+D105-E105</f>
        <v>0</v>
      </c>
    </row>
    <row r="106" spans="1:6" ht="16.5" thickBot="1">
      <c r="A106" s="385" t="s">
        <v>740</v>
      </c>
      <c r="B106" s="695" t="s">
        <v>336</v>
      </c>
      <c r="C106" s="596">
        <v>139</v>
      </c>
      <c r="D106" s="596"/>
      <c r="E106" s="596"/>
      <c r="F106" s="696">
        <f>C106+D106-E106</f>
        <v>139</v>
      </c>
    </row>
    <row r="107" spans="1:6" ht="16.5" thickBot="1">
      <c r="A107" s="395" t="s">
        <v>741</v>
      </c>
      <c r="B107" s="697" t="s">
        <v>337</v>
      </c>
      <c r="C107" s="698">
        <f>SUM(C104:C106)</f>
        <v>139</v>
      </c>
      <c r="D107" s="698">
        <f>SUM(D104:D106)</f>
        <v>0</v>
      </c>
      <c r="E107" s="698">
        <f>SUM(E104:E106)</f>
        <v>0</v>
      </c>
      <c r="F107" s="699">
        <f>SUM(F104:F106)</f>
        <v>139</v>
      </c>
    </row>
    <row r="108" spans="1:27" ht="15.75">
      <c r="A108" s="155"/>
      <c r="B108" s="156"/>
      <c r="C108" s="145"/>
      <c r="D108" s="145"/>
      <c r="E108" s="145"/>
      <c r="F108" s="139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</row>
    <row r="109" spans="1:27" ht="15.75">
      <c r="A109" s="439" t="s">
        <v>770</v>
      </c>
      <c r="B109" s="439"/>
      <c r="C109" s="439"/>
      <c r="D109" s="439"/>
      <c r="E109" s="439"/>
      <c r="F109" s="439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</row>
    <row r="111" spans="1:8" ht="15.75">
      <c r="A111" s="331" t="s">
        <v>356</v>
      </c>
      <c r="B111" s="422">
        <f>Title!B11</f>
        <v>44799</v>
      </c>
      <c r="C111" s="422"/>
      <c r="D111" s="422"/>
      <c r="E111" s="422"/>
      <c r="F111" s="422"/>
      <c r="G111" s="422"/>
      <c r="H111" s="422"/>
    </row>
    <row r="112" spans="1:8" ht="15.75">
      <c r="A112" s="51"/>
      <c r="B112" s="52"/>
      <c r="C112" s="52"/>
      <c r="D112" s="52"/>
      <c r="E112" s="52"/>
      <c r="F112" s="52"/>
      <c r="G112" s="52"/>
      <c r="H112" s="52"/>
    </row>
    <row r="113" spans="1:8" ht="15.75">
      <c r="A113" s="331" t="s">
        <v>448</v>
      </c>
      <c r="B113" s="183" t="s">
        <v>776</v>
      </c>
      <c r="C113" s="73"/>
      <c r="D113" s="73"/>
      <c r="E113" s="69"/>
      <c r="F113" s="69"/>
      <c r="G113" s="75"/>
      <c r="H113" s="75"/>
    </row>
    <row r="114" spans="1:8" ht="15.75">
      <c r="A114" s="331"/>
      <c r="B114" s="183"/>
      <c r="C114" s="73"/>
      <c r="D114" s="73"/>
      <c r="E114" s="69"/>
      <c r="F114" s="69"/>
      <c r="G114" s="75"/>
      <c r="H114" s="75"/>
    </row>
    <row r="115" spans="1:8" ht="15.75" customHeight="1">
      <c r="A115" s="331" t="s">
        <v>361</v>
      </c>
      <c r="B115" s="182"/>
      <c r="C115" s="73"/>
      <c r="D115" s="73"/>
      <c r="E115" s="69"/>
      <c r="F115" s="69"/>
      <c r="G115" s="75"/>
      <c r="H115" s="75"/>
    </row>
    <row r="116" spans="1:8" ht="15.75" customHeight="1">
      <c r="A116" s="331"/>
      <c r="B116" s="183" t="s">
        <v>838</v>
      </c>
      <c r="C116" s="73"/>
      <c r="D116" s="73"/>
      <c r="E116" s="69"/>
      <c r="F116" s="69"/>
      <c r="G116" s="75"/>
      <c r="H116" s="75"/>
    </row>
    <row r="117" spans="1:8" ht="15.75">
      <c r="A117" s="55"/>
      <c r="B117" s="420"/>
      <c r="C117" s="420"/>
      <c r="D117" s="420"/>
      <c r="E117" s="420"/>
      <c r="F117" s="420"/>
      <c r="G117" s="55"/>
      <c r="H117" s="55"/>
    </row>
    <row r="118" spans="1:8" ht="15.75">
      <c r="A118" s="55"/>
      <c r="B118" s="420"/>
      <c r="C118" s="420"/>
      <c r="D118" s="420"/>
      <c r="E118" s="420"/>
      <c r="F118" s="420"/>
      <c r="G118" s="55"/>
      <c r="H118" s="55"/>
    </row>
    <row r="119" spans="1:8" ht="15.75">
      <c r="A119" s="55"/>
      <c r="B119" s="420"/>
      <c r="C119" s="420"/>
      <c r="D119" s="420"/>
      <c r="E119" s="420"/>
      <c r="F119" s="420"/>
      <c r="G119" s="55"/>
      <c r="H119" s="55"/>
    </row>
    <row r="120" spans="1:8" ht="15.75">
      <c r="A120" s="55"/>
      <c r="B120" s="420"/>
      <c r="C120" s="420"/>
      <c r="D120" s="420"/>
      <c r="E120" s="420"/>
      <c r="F120" s="420"/>
      <c r="G120" s="55"/>
      <c r="H120" s="55"/>
    </row>
    <row r="121" spans="1:8" ht="15.75">
      <c r="A121" s="55"/>
      <c r="B121" s="420"/>
      <c r="C121" s="420"/>
      <c r="D121" s="420"/>
      <c r="E121" s="420"/>
      <c r="F121" s="420"/>
      <c r="G121" s="55"/>
      <c r="H121" s="55"/>
    </row>
  </sheetData>
  <sheetProtection/>
  <mergeCells count="18">
    <mergeCell ref="F50:F51"/>
    <mergeCell ref="A109:F109"/>
    <mergeCell ref="A7:A8"/>
    <mergeCell ref="B7:B8"/>
    <mergeCell ref="C7:C8"/>
    <mergeCell ref="A50:A51"/>
    <mergeCell ref="B50:B51"/>
    <mergeCell ref="C50:C51"/>
    <mergeCell ref="B121:F121"/>
    <mergeCell ref="B111:H111"/>
    <mergeCell ref="B117:F117"/>
    <mergeCell ref="B118:F118"/>
    <mergeCell ref="B119:F119"/>
    <mergeCell ref="A1:D1"/>
    <mergeCell ref="A3:D3"/>
    <mergeCell ref="A4:D4"/>
    <mergeCell ref="A5:D5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:F97 C10:D10 C83:D86 F83:F86 C88:D91 F88:F91 C93:D97 C104:E106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4724409448818898" header="0.31496062992125984" footer="0.31496062992125984"/>
  <pageSetup fitToHeight="2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70" zoomScaleNormal="70" zoomScalePageLayoutView="0" workbookViewId="0" topLeftCell="A1">
      <selection activeCell="B38" sqref="B38:I38"/>
    </sheetView>
  </sheetViews>
  <sheetFormatPr defaultColWidth="10.625" defaultRowHeight="15.75"/>
  <cols>
    <col min="1" max="1" width="51.875" style="110" customWidth="1"/>
    <col min="2" max="2" width="10.625" style="117" customWidth="1"/>
    <col min="3" max="7" width="13.625" style="110" customWidth="1"/>
    <col min="8" max="9" width="14.625" style="110" customWidth="1"/>
    <col min="10" max="20" width="10.625" style="110" customWidth="1"/>
    <col min="21" max="21" width="13.50390625" style="110" bestFit="1" customWidth="1"/>
    <col min="22" max="16384" width="10.625" style="110" customWidth="1"/>
  </cols>
  <sheetData>
    <row r="1" spans="1:22" ht="15.75">
      <c r="A1" s="455" t="s">
        <v>859</v>
      </c>
      <c r="B1" s="455"/>
      <c r="C1" s="455"/>
      <c r="D1" s="45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11"/>
      <c r="S1" s="157"/>
      <c r="T1" s="29"/>
      <c r="U1" s="29"/>
      <c r="V1" s="29"/>
    </row>
    <row r="2" spans="1:22" ht="15.75">
      <c r="A2" s="408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1"/>
      <c r="S2" s="157"/>
      <c r="T2" s="29"/>
      <c r="U2" s="29"/>
      <c r="V2" s="29"/>
    </row>
    <row r="3" spans="1:22" ht="15.75">
      <c r="A3" s="418" t="s">
        <v>373</v>
      </c>
      <c r="B3" s="418"/>
      <c r="C3" s="418"/>
      <c r="D3" s="41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1"/>
      <c r="S3" s="29"/>
      <c r="V3" s="29"/>
    </row>
    <row r="4" spans="1:22" ht="15.75">
      <c r="A4" s="418" t="s">
        <v>374</v>
      </c>
      <c r="B4" s="418"/>
      <c r="C4" s="418"/>
      <c r="D4" s="418"/>
      <c r="E4" s="30"/>
      <c r="F4" s="30"/>
      <c r="G4" s="61"/>
      <c r="H4" s="52"/>
      <c r="I4" s="30"/>
      <c r="J4" s="30"/>
      <c r="K4" s="30"/>
      <c r="L4" s="30"/>
      <c r="M4" s="30"/>
      <c r="N4" s="30"/>
      <c r="O4" s="30"/>
      <c r="P4" s="30"/>
      <c r="Q4" s="30"/>
      <c r="R4" s="158"/>
      <c r="S4" s="30"/>
      <c r="V4" s="29"/>
    </row>
    <row r="5" spans="1:22" ht="15.75">
      <c r="A5" s="419">
        <f>Title!B10</f>
        <v>44742</v>
      </c>
      <c r="B5" s="419"/>
      <c r="C5" s="419"/>
      <c r="D5" s="419"/>
      <c r="E5" s="159"/>
      <c r="F5" s="159"/>
      <c r="G5" s="61"/>
      <c r="H5" s="160"/>
      <c r="I5" s="159"/>
      <c r="J5" s="159"/>
      <c r="K5" s="159"/>
      <c r="L5" s="159"/>
      <c r="M5" s="159"/>
      <c r="N5" s="159"/>
      <c r="O5" s="159"/>
      <c r="P5" s="159"/>
      <c r="Q5" s="159"/>
      <c r="R5" s="157"/>
      <c r="S5" s="30"/>
      <c r="V5" s="159"/>
    </row>
    <row r="6" spans="7:8" ht="15.75">
      <c r="G6" s="61"/>
      <c r="H6" s="161"/>
    </row>
    <row r="7" ht="16.5" thickBot="1">
      <c r="I7" s="39" t="s">
        <v>705</v>
      </c>
    </row>
    <row r="8" spans="1:9" s="115" customFormat="1" ht="21" customHeight="1">
      <c r="A8" s="456" t="s">
        <v>602</v>
      </c>
      <c r="B8" s="453" t="s">
        <v>603</v>
      </c>
      <c r="C8" s="162" t="s">
        <v>742</v>
      </c>
      <c r="D8" s="162"/>
      <c r="E8" s="162"/>
      <c r="F8" s="162" t="s">
        <v>764</v>
      </c>
      <c r="G8" s="162"/>
      <c r="H8" s="162"/>
      <c r="I8" s="163"/>
    </row>
    <row r="9" spans="1:9" s="115" customFormat="1" ht="24" customHeight="1">
      <c r="A9" s="457"/>
      <c r="B9" s="454"/>
      <c r="C9" s="285" t="s">
        <v>743</v>
      </c>
      <c r="D9" s="285" t="s">
        <v>744</v>
      </c>
      <c r="E9" s="285" t="s">
        <v>745</v>
      </c>
      <c r="F9" s="286" t="s">
        <v>746</v>
      </c>
      <c r="G9" s="459" t="s">
        <v>765</v>
      </c>
      <c r="H9" s="460"/>
      <c r="I9" s="463" t="s">
        <v>748</v>
      </c>
    </row>
    <row r="10" spans="1:9" s="115" customFormat="1" ht="24" customHeight="1">
      <c r="A10" s="457"/>
      <c r="B10" s="454"/>
      <c r="C10" s="217"/>
      <c r="D10" s="217"/>
      <c r="E10" s="217"/>
      <c r="F10" s="218"/>
      <c r="G10" s="165" t="s">
        <v>625</v>
      </c>
      <c r="H10" s="165" t="s">
        <v>626</v>
      </c>
      <c r="I10" s="464"/>
    </row>
    <row r="11" spans="1:9" s="148" customFormat="1" ht="16.5" thickBot="1">
      <c r="A11" s="291" t="s">
        <v>3</v>
      </c>
      <c r="B11" s="166" t="s">
        <v>841</v>
      </c>
      <c r="C11" s="167">
        <v>1</v>
      </c>
      <c r="D11" s="167">
        <v>2</v>
      </c>
      <c r="E11" s="167">
        <v>3</v>
      </c>
      <c r="F11" s="167">
        <v>4</v>
      </c>
      <c r="G11" s="167">
        <v>5</v>
      </c>
      <c r="H11" s="167">
        <v>6</v>
      </c>
      <c r="I11" s="168">
        <v>7</v>
      </c>
    </row>
    <row r="12" spans="1:9" s="148" customFormat="1" ht="15.75">
      <c r="A12" s="400" t="s">
        <v>749</v>
      </c>
      <c r="B12" s="700"/>
      <c r="C12" s="701"/>
      <c r="D12" s="701"/>
      <c r="E12" s="701"/>
      <c r="F12" s="701"/>
      <c r="G12" s="701"/>
      <c r="H12" s="701"/>
      <c r="I12" s="702"/>
    </row>
    <row r="13" spans="1:9" s="148" customFormat="1" ht="15.75">
      <c r="A13" s="401" t="s">
        <v>750</v>
      </c>
      <c r="B13" s="703" t="s">
        <v>338</v>
      </c>
      <c r="C13" s="704">
        <v>15192534</v>
      </c>
      <c r="D13" s="704"/>
      <c r="E13" s="704"/>
      <c r="F13" s="704">
        <v>142615</v>
      </c>
      <c r="G13" s="704"/>
      <c r="H13" s="704">
        <v>419</v>
      </c>
      <c r="I13" s="705">
        <f>F13+G13-H13</f>
        <v>142196</v>
      </c>
    </row>
    <row r="14" spans="1:9" s="148" customFormat="1" ht="15.75">
      <c r="A14" s="401" t="s">
        <v>802</v>
      </c>
      <c r="B14" s="703" t="s">
        <v>339</v>
      </c>
      <c r="C14" s="704"/>
      <c r="D14" s="704"/>
      <c r="E14" s="704"/>
      <c r="F14" s="704"/>
      <c r="G14" s="704"/>
      <c r="H14" s="704"/>
      <c r="I14" s="705">
        <f aca="true" t="shared" si="0" ref="I14:I27">F14+G14-H14</f>
        <v>0</v>
      </c>
    </row>
    <row r="15" spans="1:9" s="148" customFormat="1" ht="15.75">
      <c r="A15" s="401" t="s">
        <v>666</v>
      </c>
      <c r="B15" s="703" t="s">
        <v>340</v>
      </c>
      <c r="C15" s="704"/>
      <c r="D15" s="704"/>
      <c r="E15" s="704"/>
      <c r="F15" s="704"/>
      <c r="G15" s="704"/>
      <c r="H15" s="704"/>
      <c r="I15" s="705">
        <f t="shared" si="0"/>
        <v>0</v>
      </c>
    </row>
    <row r="16" spans="1:9" s="148" customFormat="1" ht="15.75">
      <c r="A16" s="401" t="s">
        <v>752</v>
      </c>
      <c r="B16" s="703" t="s">
        <v>341</v>
      </c>
      <c r="C16" s="704"/>
      <c r="D16" s="704"/>
      <c r="E16" s="704"/>
      <c r="F16" s="704"/>
      <c r="G16" s="704"/>
      <c r="H16" s="704"/>
      <c r="I16" s="705">
        <f t="shared" si="0"/>
        <v>0</v>
      </c>
    </row>
    <row r="17" spans="1:9" s="148" customFormat="1" ht="15.75">
      <c r="A17" s="401" t="s">
        <v>496</v>
      </c>
      <c r="B17" s="703" t="s">
        <v>342</v>
      </c>
      <c r="C17" s="704"/>
      <c r="D17" s="704"/>
      <c r="E17" s="704"/>
      <c r="F17" s="704"/>
      <c r="G17" s="704"/>
      <c r="H17" s="704"/>
      <c r="I17" s="705">
        <f t="shared" si="0"/>
        <v>0</v>
      </c>
    </row>
    <row r="18" spans="1:9" s="148" customFormat="1" ht="16.5" thickBot="1">
      <c r="A18" s="402" t="s">
        <v>753</v>
      </c>
      <c r="B18" s="706" t="s">
        <v>343</v>
      </c>
      <c r="C18" s="707">
        <f aca="true" t="shared" si="1" ref="C18:H18">C13+C14+C16+C17</f>
        <v>15192534</v>
      </c>
      <c r="D18" s="707">
        <f t="shared" si="1"/>
        <v>0</v>
      </c>
      <c r="E18" s="707">
        <f t="shared" si="1"/>
        <v>0</v>
      </c>
      <c r="F18" s="707">
        <f t="shared" si="1"/>
        <v>142615</v>
      </c>
      <c r="G18" s="707">
        <f t="shared" si="1"/>
        <v>0</v>
      </c>
      <c r="H18" s="707">
        <f t="shared" si="1"/>
        <v>419</v>
      </c>
      <c r="I18" s="708">
        <f t="shared" si="0"/>
        <v>142196</v>
      </c>
    </row>
    <row r="19" spans="1:9" s="148" customFormat="1" ht="15.75">
      <c r="A19" s="400" t="s">
        <v>754</v>
      </c>
      <c r="B19" s="709"/>
      <c r="C19" s="710"/>
      <c r="D19" s="710"/>
      <c r="E19" s="710"/>
      <c r="F19" s="710"/>
      <c r="G19" s="710"/>
      <c r="H19" s="710"/>
      <c r="I19" s="711"/>
    </row>
    <row r="20" spans="1:16" s="148" customFormat="1" ht="15.75">
      <c r="A20" s="401" t="s">
        <v>750</v>
      </c>
      <c r="B20" s="703" t="s">
        <v>344</v>
      </c>
      <c r="C20" s="704"/>
      <c r="D20" s="704"/>
      <c r="E20" s="704"/>
      <c r="F20" s="704"/>
      <c r="G20" s="704"/>
      <c r="H20" s="704"/>
      <c r="I20" s="705">
        <f t="shared" si="0"/>
        <v>0</v>
      </c>
      <c r="J20" s="169"/>
      <c r="K20" s="169"/>
      <c r="L20" s="169"/>
      <c r="M20" s="169"/>
      <c r="N20" s="169"/>
      <c r="O20" s="169"/>
      <c r="P20" s="169"/>
    </row>
    <row r="21" spans="1:16" s="148" customFormat="1" ht="15.75">
      <c r="A21" s="401" t="s">
        <v>755</v>
      </c>
      <c r="B21" s="703" t="s">
        <v>345</v>
      </c>
      <c r="C21" s="704">
        <v>13479000</v>
      </c>
      <c r="D21" s="704"/>
      <c r="E21" s="704"/>
      <c r="F21" s="704">
        <v>52202</v>
      </c>
      <c r="G21" s="704"/>
      <c r="H21" s="704"/>
      <c r="I21" s="705">
        <f t="shared" si="0"/>
        <v>52202</v>
      </c>
      <c r="J21" s="169"/>
      <c r="K21" s="169"/>
      <c r="L21" s="169"/>
      <c r="M21" s="169"/>
      <c r="N21" s="169"/>
      <c r="O21" s="169"/>
      <c r="P21" s="169"/>
    </row>
    <row r="22" spans="1:16" s="148" customFormat="1" ht="15.75">
      <c r="A22" s="401" t="s">
        <v>756</v>
      </c>
      <c r="B22" s="703" t="s">
        <v>346</v>
      </c>
      <c r="C22" s="704"/>
      <c r="D22" s="704"/>
      <c r="E22" s="704"/>
      <c r="F22" s="704"/>
      <c r="G22" s="704"/>
      <c r="H22" s="704"/>
      <c r="I22" s="705">
        <f t="shared" si="0"/>
        <v>0</v>
      </c>
      <c r="J22" s="169"/>
      <c r="K22" s="169"/>
      <c r="L22" s="169"/>
      <c r="M22" s="169"/>
      <c r="N22" s="169"/>
      <c r="O22" s="169"/>
      <c r="P22" s="169"/>
    </row>
    <row r="23" spans="1:16" s="148" customFormat="1" ht="15.75">
      <c r="A23" s="401" t="s">
        <v>757</v>
      </c>
      <c r="B23" s="703" t="s">
        <v>347</v>
      </c>
      <c r="C23" s="704"/>
      <c r="D23" s="704"/>
      <c r="E23" s="704"/>
      <c r="F23" s="704"/>
      <c r="G23" s="704"/>
      <c r="H23" s="704"/>
      <c r="I23" s="705">
        <f t="shared" si="0"/>
        <v>0</v>
      </c>
      <c r="J23" s="169"/>
      <c r="K23" s="169"/>
      <c r="L23" s="169"/>
      <c r="M23" s="169"/>
      <c r="N23" s="169"/>
      <c r="O23" s="169"/>
      <c r="P23" s="169"/>
    </row>
    <row r="24" spans="1:16" s="148" customFormat="1" ht="15.75">
      <c r="A24" s="401" t="s">
        <v>758</v>
      </c>
      <c r="B24" s="703" t="s">
        <v>348</v>
      </c>
      <c r="C24" s="704"/>
      <c r="D24" s="704"/>
      <c r="E24" s="704"/>
      <c r="F24" s="704"/>
      <c r="G24" s="704"/>
      <c r="H24" s="704"/>
      <c r="I24" s="705">
        <f t="shared" si="0"/>
        <v>0</v>
      </c>
      <c r="J24" s="169"/>
      <c r="K24" s="169"/>
      <c r="L24" s="169"/>
      <c r="M24" s="169"/>
      <c r="N24" s="169"/>
      <c r="O24" s="169"/>
      <c r="P24" s="169"/>
    </row>
    <row r="25" spans="1:16" s="148" customFormat="1" ht="15.75">
      <c r="A25" s="401" t="s">
        <v>759</v>
      </c>
      <c r="B25" s="703" t="s">
        <v>349</v>
      </c>
      <c r="C25" s="704"/>
      <c r="D25" s="704"/>
      <c r="E25" s="704"/>
      <c r="F25" s="704"/>
      <c r="G25" s="704"/>
      <c r="H25" s="704"/>
      <c r="I25" s="705">
        <f t="shared" si="0"/>
        <v>0</v>
      </c>
      <c r="J25" s="169"/>
      <c r="K25" s="169"/>
      <c r="L25" s="169"/>
      <c r="M25" s="169"/>
      <c r="N25" s="169"/>
      <c r="O25" s="169"/>
      <c r="P25" s="169"/>
    </row>
    <row r="26" spans="1:16" s="148" customFormat="1" ht="15.75">
      <c r="A26" s="403" t="s">
        <v>760</v>
      </c>
      <c r="B26" s="703" t="s">
        <v>350</v>
      </c>
      <c r="C26" s="704"/>
      <c r="D26" s="704"/>
      <c r="E26" s="704"/>
      <c r="F26" s="704"/>
      <c r="G26" s="704"/>
      <c r="H26" s="704"/>
      <c r="I26" s="705">
        <f t="shared" si="0"/>
        <v>0</v>
      </c>
      <c r="J26" s="169"/>
      <c r="K26" s="169"/>
      <c r="L26" s="169"/>
      <c r="M26" s="169"/>
      <c r="N26" s="169"/>
      <c r="O26" s="169"/>
      <c r="P26" s="169"/>
    </row>
    <row r="27" spans="1:16" s="148" customFormat="1" ht="16.5" thickBot="1">
      <c r="A27" s="402" t="s">
        <v>761</v>
      </c>
      <c r="B27" s="706" t="s">
        <v>351</v>
      </c>
      <c r="C27" s="707">
        <f aca="true" t="shared" si="2" ref="C27:H27">SUM(C20:C26)</f>
        <v>13479000</v>
      </c>
      <c r="D27" s="707">
        <f t="shared" si="2"/>
        <v>0</v>
      </c>
      <c r="E27" s="707">
        <f t="shared" si="2"/>
        <v>0</v>
      </c>
      <c r="F27" s="707">
        <f t="shared" si="2"/>
        <v>52202</v>
      </c>
      <c r="G27" s="707">
        <f t="shared" si="2"/>
        <v>0</v>
      </c>
      <c r="H27" s="707">
        <f t="shared" si="2"/>
        <v>0</v>
      </c>
      <c r="I27" s="708">
        <f t="shared" si="0"/>
        <v>52202</v>
      </c>
      <c r="J27" s="169"/>
      <c r="K27" s="169"/>
      <c r="L27" s="169"/>
      <c r="M27" s="169"/>
      <c r="N27" s="169"/>
      <c r="O27" s="169"/>
      <c r="P27" s="169"/>
    </row>
    <row r="28" spans="1:16" s="148" customFormat="1" ht="15.75">
      <c r="A28" s="170"/>
      <c r="B28" s="171"/>
      <c r="C28" s="172"/>
      <c r="D28" s="173"/>
      <c r="E28" s="173"/>
      <c r="F28" s="173"/>
      <c r="G28" s="173"/>
      <c r="H28" s="173"/>
      <c r="I28" s="173"/>
      <c r="J28" s="169"/>
      <c r="K28" s="169"/>
      <c r="L28" s="169"/>
      <c r="M28" s="169"/>
      <c r="N28" s="169"/>
      <c r="O28" s="169"/>
      <c r="P28" s="169"/>
    </row>
    <row r="29" spans="1:9" s="148" customFormat="1" ht="15.75" customHeight="1">
      <c r="A29" s="458" t="s">
        <v>771</v>
      </c>
      <c r="B29" s="458"/>
      <c r="C29" s="458"/>
      <c r="D29" s="458"/>
      <c r="E29" s="458"/>
      <c r="F29" s="458"/>
      <c r="G29" s="458"/>
      <c r="H29" s="458"/>
      <c r="I29" s="458"/>
    </row>
    <row r="30" spans="1:9" s="148" customFormat="1" ht="15.75">
      <c r="A30" s="174"/>
      <c r="B30" s="175"/>
      <c r="C30" s="174"/>
      <c r="D30" s="176"/>
      <c r="E30" s="176"/>
      <c r="F30" s="176"/>
      <c r="G30" s="176"/>
      <c r="H30" s="176"/>
      <c r="I30" s="176"/>
    </row>
    <row r="31" spans="1:9" s="148" customFormat="1" ht="15.75">
      <c r="A31" s="51" t="s">
        <v>356</v>
      </c>
      <c r="B31" s="422">
        <f>Title!B11</f>
        <v>44799</v>
      </c>
      <c r="C31" s="422"/>
      <c r="D31" s="422"/>
      <c r="E31" s="422"/>
      <c r="F31" s="422"/>
      <c r="G31" s="422"/>
      <c r="H31" s="422"/>
      <c r="I31" s="177"/>
    </row>
    <row r="32" spans="1:9" s="148" customFormat="1" ht="15.75">
      <c r="A32" s="51"/>
      <c r="B32" s="452"/>
      <c r="C32" s="452"/>
      <c r="D32" s="452"/>
      <c r="E32" s="452"/>
      <c r="F32" s="452"/>
      <c r="G32" s="177"/>
      <c r="H32" s="177"/>
      <c r="I32" s="177"/>
    </row>
    <row r="33" spans="1:9" s="148" customFormat="1" ht="15.75">
      <c r="A33" s="53" t="s">
        <v>762</v>
      </c>
      <c r="B33" s="461" t="s">
        <v>776</v>
      </c>
      <c r="C33" s="461"/>
      <c r="D33" s="461"/>
      <c r="E33" s="461"/>
      <c r="F33" s="461"/>
      <c r="G33" s="177"/>
      <c r="H33" s="177"/>
      <c r="I33" s="177"/>
    </row>
    <row r="34" spans="1:9" s="148" customFormat="1" ht="15.75">
      <c r="A34" s="53"/>
      <c r="B34" s="462"/>
      <c r="C34" s="462"/>
      <c r="D34" s="462"/>
      <c r="E34" s="462"/>
      <c r="F34" s="462"/>
      <c r="G34" s="462"/>
      <c r="H34" s="462"/>
      <c r="I34" s="462"/>
    </row>
    <row r="35" s="148" customFormat="1" ht="15.75">
      <c r="A35" s="53" t="s">
        <v>361</v>
      </c>
    </row>
    <row r="36" spans="1:9" s="148" customFormat="1" ht="15.75" customHeight="1">
      <c r="A36" s="55"/>
      <c r="B36" s="420" t="s">
        <v>838</v>
      </c>
      <c r="C36" s="420"/>
      <c r="D36" s="420"/>
      <c r="E36" s="420"/>
      <c r="F36" s="420"/>
      <c r="G36" s="420"/>
      <c r="H36" s="420"/>
      <c r="I36" s="420"/>
    </row>
    <row r="37" spans="1:9" s="148" customFormat="1" ht="15.75">
      <c r="A37" s="55"/>
      <c r="B37" s="420"/>
      <c r="C37" s="420"/>
      <c r="D37" s="420"/>
      <c r="E37" s="420"/>
      <c r="F37" s="420"/>
      <c r="G37" s="420"/>
      <c r="H37" s="420"/>
      <c r="I37" s="420"/>
    </row>
    <row r="38" spans="1:9" s="148" customFormat="1" ht="15.75">
      <c r="A38" s="55"/>
      <c r="B38" s="420"/>
      <c r="C38" s="420"/>
      <c r="D38" s="420"/>
      <c r="E38" s="420"/>
      <c r="F38" s="420"/>
      <c r="G38" s="420"/>
      <c r="H38" s="420"/>
      <c r="I38" s="420"/>
    </row>
    <row r="39" spans="1:9" s="148" customFormat="1" ht="15.75">
      <c r="A39" s="55"/>
      <c r="B39" s="420"/>
      <c r="C39" s="420"/>
      <c r="D39" s="420"/>
      <c r="E39" s="420"/>
      <c r="F39" s="420"/>
      <c r="G39" s="420"/>
      <c r="H39" s="420"/>
      <c r="I39" s="420"/>
    </row>
    <row r="40" spans="1:9" s="148" customFormat="1" ht="15.75">
      <c r="A40" s="55"/>
      <c r="B40" s="420"/>
      <c r="C40" s="420"/>
      <c r="D40" s="420"/>
      <c r="E40" s="420"/>
      <c r="F40" s="420"/>
      <c r="G40" s="420"/>
      <c r="H40" s="420"/>
      <c r="I40" s="420"/>
    </row>
    <row r="41" spans="1:9" s="148" customFormat="1" ht="15.75">
      <c r="A41" s="55"/>
      <c r="B41" s="420"/>
      <c r="C41" s="420"/>
      <c r="D41" s="420"/>
      <c r="E41" s="420"/>
      <c r="F41" s="420"/>
      <c r="G41" s="420"/>
      <c r="H41" s="420"/>
      <c r="I41" s="420"/>
    </row>
    <row r="42" spans="1:9" s="148" customFormat="1" ht="15.75">
      <c r="A42" s="55"/>
      <c r="B42" s="420"/>
      <c r="C42" s="420"/>
      <c r="D42" s="420"/>
      <c r="E42" s="420"/>
      <c r="F42" s="420"/>
      <c r="G42" s="420"/>
      <c r="H42" s="420"/>
      <c r="I42" s="420"/>
    </row>
    <row r="43" spans="1:9" s="148" customFormat="1" ht="15.75">
      <c r="A43" s="110"/>
      <c r="B43" s="117"/>
      <c r="C43" s="110"/>
      <c r="D43" s="177"/>
      <c r="E43" s="177"/>
      <c r="F43" s="177"/>
      <c r="G43" s="177"/>
      <c r="H43" s="177"/>
      <c r="I43" s="177"/>
    </row>
    <row r="44" spans="1:9" s="148" customFormat="1" ht="15.75">
      <c r="A44" s="110"/>
      <c r="B44" s="117"/>
      <c r="C44" s="110"/>
      <c r="D44" s="177"/>
      <c r="E44" s="177"/>
      <c r="F44" s="177"/>
      <c r="G44" s="177"/>
      <c r="H44" s="177"/>
      <c r="I44" s="177"/>
    </row>
    <row r="45" spans="1:9" s="148" customFormat="1" ht="15.75">
      <c r="A45" s="110"/>
      <c r="B45" s="117"/>
      <c r="C45" s="110"/>
      <c r="D45" s="177"/>
      <c r="E45" s="177"/>
      <c r="F45" s="177"/>
      <c r="G45" s="177"/>
      <c r="H45" s="177"/>
      <c r="I45" s="177"/>
    </row>
    <row r="46" spans="1:9" s="148" customFormat="1" ht="15.75">
      <c r="A46" s="110"/>
      <c r="B46" s="117"/>
      <c r="C46" s="110"/>
      <c r="D46" s="177"/>
      <c r="E46" s="177"/>
      <c r="F46" s="177"/>
      <c r="G46" s="177"/>
      <c r="H46" s="177"/>
      <c r="I46" s="177"/>
    </row>
    <row r="47" spans="1:9" s="148" customFormat="1" ht="15.75">
      <c r="A47" s="110"/>
      <c r="B47" s="117"/>
      <c r="C47" s="110"/>
      <c r="D47" s="177"/>
      <c r="E47" s="177"/>
      <c r="F47" s="177"/>
      <c r="G47" s="177"/>
      <c r="H47" s="177"/>
      <c r="I47" s="177"/>
    </row>
    <row r="48" spans="1:9" s="148" customFormat="1" ht="15.75">
      <c r="A48" s="110"/>
      <c r="B48" s="117"/>
      <c r="C48" s="110"/>
      <c r="D48" s="177"/>
      <c r="E48" s="177"/>
      <c r="F48" s="177"/>
      <c r="G48" s="177"/>
      <c r="H48" s="177"/>
      <c r="I48" s="177"/>
    </row>
    <row r="49" spans="1:9" s="148" customFormat="1" ht="15.75">
      <c r="A49" s="110"/>
      <c r="B49" s="117"/>
      <c r="C49" s="110"/>
      <c r="D49" s="177"/>
      <c r="E49" s="177"/>
      <c r="F49" s="177"/>
      <c r="G49" s="177"/>
      <c r="H49" s="177"/>
      <c r="I49" s="177"/>
    </row>
    <row r="50" spans="1:9" s="148" customFormat="1" ht="15.75">
      <c r="A50" s="110"/>
      <c r="B50" s="117"/>
      <c r="C50" s="110"/>
      <c r="D50" s="177"/>
      <c r="E50" s="177"/>
      <c r="F50" s="177"/>
      <c r="G50" s="177"/>
      <c r="H50" s="177"/>
      <c r="I50" s="177"/>
    </row>
    <row r="51" spans="1:9" s="148" customFormat="1" ht="15.75">
      <c r="A51" s="110"/>
      <c r="B51" s="117"/>
      <c r="C51" s="110"/>
      <c r="D51" s="177"/>
      <c r="E51" s="177"/>
      <c r="F51" s="177"/>
      <c r="G51" s="177"/>
      <c r="H51" s="177"/>
      <c r="I51" s="177"/>
    </row>
    <row r="52" spans="1:9" s="148" customFormat="1" ht="15.75">
      <c r="A52" s="110"/>
      <c r="B52" s="117"/>
      <c r="C52" s="110"/>
      <c r="D52" s="177"/>
      <c r="E52" s="177"/>
      <c r="F52" s="177"/>
      <c r="G52" s="177"/>
      <c r="H52" s="177"/>
      <c r="I52" s="177"/>
    </row>
    <row r="53" spans="1:9" s="148" customFormat="1" ht="15.75">
      <c r="A53" s="110"/>
      <c r="B53" s="117"/>
      <c r="C53" s="110"/>
      <c r="D53" s="177"/>
      <c r="E53" s="177"/>
      <c r="F53" s="177"/>
      <c r="G53" s="177"/>
      <c r="H53" s="177"/>
      <c r="I53" s="177"/>
    </row>
    <row r="54" spans="1:9" s="148" customFormat="1" ht="15.75">
      <c r="A54" s="110"/>
      <c r="B54" s="117"/>
      <c r="C54" s="110"/>
      <c r="D54" s="177"/>
      <c r="E54" s="177"/>
      <c r="F54" s="177"/>
      <c r="G54" s="177"/>
      <c r="H54" s="177"/>
      <c r="I54" s="177"/>
    </row>
    <row r="55" spans="1:9" s="148" customFormat="1" ht="15.75">
      <c r="A55" s="110"/>
      <c r="B55" s="117"/>
      <c r="C55" s="110"/>
      <c r="D55" s="177"/>
      <c r="E55" s="177"/>
      <c r="F55" s="177"/>
      <c r="G55" s="177"/>
      <c r="H55" s="177"/>
      <c r="I55" s="177"/>
    </row>
    <row r="56" spans="1:9" s="148" customFormat="1" ht="15.75">
      <c r="A56" s="110"/>
      <c r="B56" s="117"/>
      <c r="C56" s="110"/>
      <c r="D56" s="177"/>
      <c r="E56" s="177"/>
      <c r="F56" s="177"/>
      <c r="G56" s="177"/>
      <c r="H56" s="177"/>
      <c r="I56" s="177"/>
    </row>
    <row r="57" spans="1:9" s="148" customFormat="1" ht="15.75">
      <c r="A57" s="110"/>
      <c r="B57" s="117"/>
      <c r="C57" s="110"/>
      <c r="D57" s="177"/>
      <c r="E57" s="177"/>
      <c r="F57" s="177"/>
      <c r="G57" s="177"/>
      <c r="H57" s="177"/>
      <c r="I57" s="177"/>
    </row>
    <row r="58" spans="1:9" s="148" customFormat="1" ht="15.75">
      <c r="A58" s="110"/>
      <c r="B58" s="117"/>
      <c r="C58" s="110"/>
      <c r="D58" s="177"/>
      <c r="E58" s="177"/>
      <c r="F58" s="177"/>
      <c r="G58" s="177"/>
      <c r="H58" s="177"/>
      <c r="I58" s="177"/>
    </row>
    <row r="59" spans="1:9" s="148" customFormat="1" ht="15.75">
      <c r="A59" s="110"/>
      <c r="B59" s="117"/>
      <c r="C59" s="110"/>
      <c r="D59" s="177"/>
      <c r="E59" s="177"/>
      <c r="F59" s="177"/>
      <c r="G59" s="177"/>
      <c r="H59" s="177"/>
      <c r="I59" s="177"/>
    </row>
    <row r="60" spans="1:9" s="148" customFormat="1" ht="15.75">
      <c r="A60" s="110"/>
      <c r="B60" s="117"/>
      <c r="C60" s="110"/>
      <c r="D60" s="177"/>
      <c r="E60" s="177"/>
      <c r="F60" s="177"/>
      <c r="G60" s="177"/>
      <c r="H60" s="177"/>
      <c r="I60" s="177"/>
    </row>
    <row r="61" spans="1:9" s="148" customFormat="1" ht="15.75">
      <c r="A61" s="110"/>
      <c r="B61" s="117"/>
      <c r="C61" s="110"/>
      <c r="D61" s="177"/>
      <c r="E61" s="177"/>
      <c r="F61" s="177"/>
      <c r="G61" s="177"/>
      <c r="H61" s="177"/>
      <c r="I61" s="177"/>
    </row>
    <row r="62" spans="1:9" s="148" customFormat="1" ht="15.75">
      <c r="A62" s="110"/>
      <c r="B62" s="117"/>
      <c r="C62" s="110"/>
      <c r="D62" s="177"/>
      <c r="E62" s="177"/>
      <c r="F62" s="177"/>
      <c r="G62" s="177"/>
      <c r="H62" s="177"/>
      <c r="I62" s="177"/>
    </row>
    <row r="63" spans="1:9" s="148" customFormat="1" ht="15.75">
      <c r="A63" s="110"/>
      <c r="B63" s="117"/>
      <c r="C63" s="110"/>
      <c r="D63" s="177"/>
      <c r="E63" s="177"/>
      <c r="F63" s="177"/>
      <c r="G63" s="177"/>
      <c r="H63" s="177"/>
      <c r="I63" s="177"/>
    </row>
    <row r="64" spans="1:9" s="148" customFormat="1" ht="15.75">
      <c r="A64" s="110"/>
      <c r="B64" s="117"/>
      <c r="C64" s="110"/>
      <c r="D64" s="177"/>
      <c r="E64" s="177"/>
      <c r="F64" s="177"/>
      <c r="G64" s="177"/>
      <c r="H64" s="177"/>
      <c r="I64" s="177"/>
    </row>
    <row r="65" spans="1:9" s="148" customFormat="1" ht="15.75">
      <c r="A65" s="110"/>
      <c r="B65" s="117"/>
      <c r="C65" s="110"/>
      <c r="D65" s="177"/>
      <c r="E65" s="177"/>
      <c r="F65" s="177"/>
      <c r="G65" s="177"/>
      <c r="H65" s="177"/>
      <c r="I65" s="177"/>
    </row>
    <row r="66" spans="1:9" s="148" customFormat="1" ht="15.75">
      <c r="A66" s="110"/>
      <c r="B66" s="117"/>
      <c r="C66" s="110"/>
      <c r="D66" s="177"/>
      <c r="E66" s="177"/>
      <c r="F66" s="177"/>
      <c r="G66" s="177"/>
      <c r="H66" s="177"/>
      <c r="I66" s="177"/>
    </row>
    <row r="67" spans="1:9" s="148" customFormat="1" ht="15.75">
      <c r="A67" s="110"/>
      <c r="B67" s="117"/>
      <c r="C67" s="110"/>
      <c r="D67" s="177"/>
      <c r="E67" s="177"/>
      <c r="F67" s="177"/>
      <c r="G67" s="177"/>
      <c r="H67" s="177"/>
      <c r="I67" s="177"/>
    </row>
    <row r="68" spans="1:9" s="148" customFormat="1" ht="15.75">
      <c r="A68" s="110"/>
      <c r="B68" s="117"/>
      <c r="C68" s="110"/>
      <c r="D68" s="177"/>
      <c r="E68" s="177"/>
      <c r="F68" s="177"/>
      <c r="G68" s="177"/>
      <c r="H68" s="177"/>
      <c r="I68" s="177"/>
    </row>
    <row r="69" spans="1:9" s="148" customFormat="1" ht="15.75">
      <c r="A69" s="110"/>
      <c r="B69" s="117"/>
      <c r="C69" s="110"/>
      <c r="D69" s="177"/>
      <c r="E69" s="177"/>
      <c r="F69" s="177"/>
      <c r="G69" s="177"/>
      <c r="H69" s="177"/>
      <c r="I69" s="177"/>
    </row>
    <row r="70" spans="1:9" s="148" customFormat="1" ht="15.75">
      <c r="A70" s="110"/>
      <c r="B70" s="117"/>
      <c r="C70" s="110"/>
      <c r="D70" s="177"/>
      <c r="E70" s="177"/>
      <c r="F70" s="177"/>
      <c r="G70" s="177"/>
      <c r="H70" s="177"/>
      <c r="I70" s="177"/>
    </row>
    <row r="71" spans="1:9" s="148" customFormat="1" ht="15.75">
      <c r="A71" s="110"/>
      <c r="B71" s="117"/>
      <c r="C71" s="110"/>
      <c r="D71" s="177"/>
      <c r="E71" s="177"/>
      <c r="F71" s="177"/>
      <c r="G71" s="177"/>
      <c r="H71" s="177"/>
      <c r="I71" s="177"/>
    </row>
    <row r="72" spans="1:9" s="148" customFormat="1" ht="15.75">
      <c r="A72" s="110"/>
      <c r="B72" s="117"/>
      <c r="C72" s="110"/>
      <c r="D72" s="177"/>
      <c r="E72" s="177"/>
      <c r="F72" s="177"/>
      <c r="G72" s="177"/>
      <c r="H72" s="177"/>
      <c r="I72" s="177"/>
    </row>
    <row r="73" spans="1:9" s="148" customFormat="1" ht="15.75">
      <c r="A73" s="110"/>
      <c r="B73" s="117"/>
      <c r="C73" s="110"/>
      <c r="D73" s="177"/>
      <c r="E73" s="177"/>
      <c r="F73" s="177"/>
      <c r="G73" s="177"/>
      <c r="H73" s="177"/>
      <c r="I73" s="177"/>
    </row>
    <row r="74" spans="1:9" s="148" customFormat="1" ht="15.75">
      <c r="A74" s="110"/>
      <c r="B74" s="117"/>
      <c r="C74" s="110"/>
      <c r="D74" s="177"/>
      <c r="E74" s="177"/>
      <c r="F74" s="177"/>
      <c r="G74" s="177"/>
      <c r="H74" s="177"/>
      <c r="I74" s="177"/>
    </row>
    <row r="75" spans="1:9" s="148" customFormat="1" ht="15.75">
      <c r="A75" s="110"/>
      <c r="B75" s="117"/>
      <c r="C75" s="110"/>
      <c r="D75" s="177"/>
      <c r="E75" s="177"/>
      <c r="F75" s="177"/>
      <c r="G75" s="177"/>
      <c r="H75" s="177"/>
      <c r="I75" s="177"/>
    </row>
    <row r="76" spans="1:9" s="148" customFormat="1" ht="15.75">
      <c r="A76" s="110"/>
      <c r="B76" s="117"/>
      <c r="C76" s="110"/>
      <c r="D76" s="177"/>
      <c r="E76" s="177"/>
      <c r="F76" s="177"/>
      <c r="G76" s="177"/>
      <c r="H76" s="177"/>
      <c r="I76" s="177"/>
    </row>
    <row r="77" spans="1:9" s="148" customFormat="1" ht="15.75">
      <c r="A77" s="110"/>
      <c r="B77" s="117"/>
      <c r="C77" s="110"/>
      <c r="D77" s="177"/>
      <c r="E77" s="177"/>
      <c r="F77" s="177"/>
      <c r="G77" s="177"/>
      <c r="H77" s="177"/>
      <c r="I77" s="177"/>
    </row>
    <row r="78" spans="1:9" s="148" customFormat="1" ht="15.75">
      <c r="A78" s="110"/>
      <c r="B78" s="117"/>
      <c r="C78" s="110"/>
      <c r="D78" s="177"/>
      <c r="E78" s="177"/>
      <c r="F78" s="177"/>
      <c r="G78" s="177"/>
      <c r="H78" s="177"/>
      <c r="I78" s="177"/>
    </row>
    <row r="79" spans="1:9" s="148" customFormat="1" ht="15.75">
      <c r="A79" s="110"/>
      <c r="B79" s="117"/>
      <c r="C79" s="110"/>
      <c r="D79" s="177"/>
      <c r="E79" s="177"/>
      <c r="F79" s="177"/>
      <c r="G79" s="177"/>
      <c r="H79" s="177"/>
      <c r="I79" s="177"/>
    </row>
    <row r="80" spans="1:9" s="148" customFormat="1" ht="15.75">
      <c r="A80" s="110"/>
      <c r="B80" s="117"/>
      <c r="C80" s="110"/>
      <c r="D80" s="177"/>
      <c r="E80" s="177"/>
      <c r="F80" s="177"/>
      <c r="G80" s="177"/>
      <c r="H80" s="177"/>
      <c r="I80" s="177"/>
    </row>
    <row r="81" spans="1:9" s="148" customFormat="1" ht="15.75">
      <c r="A81" s="110"/>
      <c r="B81" s="117"/>
      <c r="C81" s="110"/>
      <c r="D81" s="177"/>
      <c r="E81" s="177"/>
      <c r="F81" s="177"/>
      <c r="G81" s="177"/>
      <c r="H81" s="177"/>
      <c r="I81" s="177"/>
    </row>
    <row r="82" spans="1:9" s="148" customFormat="1" ht="15.75">
      <c r="A82" s="110"/>
      <c r="B82" s="117"/>
      <c r="C82" s="110"/>
      <c r="D82" s="177"/>
      <c r="E82" s="177"/>
      <c r="F82" s="177"/>
      <c r="G82" s="177"/>
      <c r="H82" s="177"/>
      <c r="I82" s="177"/>
    </row>
    <row r="83" spans="1:9" s="148" customFormat="1" ht="15.75">
      <c r="A83" s="110"/>
      <c r="B83" s="117"/>
      <c r="C83" s="110"/>
      <c r="D83" s="177"/>
      <c r="E83" s="177"/>
      <c r="F83" s="177"/>
      <c r="G83" s="177"/>
      <c r="H83" s="177"/>
      <c r="I83" s="177"/>
    </row>
    <row r="84" spans="1:9" s="148" customFormat="1" ht="15.75">
      <c r="A84" s="110"/>
      <c r="B84" s="117"/>
      <c r="C84" s="110"/>
      <c r="D84" s="177"/>
      <c r="E84" s="177"/>
      <c r="F84" s="177"/>
      <c r="G84" s="177"/>
      <c r="H84" s="177"/>
      <c r="I84" s="177"/>
    </row>
    <row r="85" spans="1:9" s="148" customFormat="1" ht="15.75">
      <c r="A85" s="110"/>
      <c r="B85" s="117"/>
      <c r="C85" s="110"/>
      <c r="D85" s="177"/>
      <c r="E85" s="177"/>
      <c r="F85" s="177"/>
      <c r="G85" s="177"/>
      <c r="H85" s="177"/>
      <c r="I85" s="177"/>
    </row>
    <row r="86" spans="1:9" s="148" customFormat="1" ht="15.75">
      <c r="A86" s="110"/>
      <c r="B86" s="117"/>
      <c r="C86" s="110"/>
      <c r="D86" s="177"/>
      <c r="E86" s="177"/>
      <c r="F86" s="177"/>
      <c r="G86" s="177"/>
      <c r="H86" s="177"/>
      <c r="I86" s="177"/>
    </row>
    <row r="87" spans="1:9" s="148" customFormat="1" ht="15.75">
      <c r="A87" s="110"/>
      <c r="B87" s="117"/>
      <c r="C87" s="110"/>
      <c r="D87" s="177"/>
      <c r="E87" s="177"/>
      <c r="F87" s="177"/>
      <c r="G87" s="177"/>
      <c r="H87" s="177"/>
      <c r="I87" s="177"/>
    </row>
    <row r="88" spans="1:9" s="148" customFormat="1" ht="15.75">
      <c r="A88" s="110"/>
      <c r="B88" s="117"/>
      <c r="C88" s="110"/>
      <c r="D88" s="177"/>
      <c r="E88" s="177"/>
      <c r="F88" s="177"/>
      <c r="G88" s="177"/>
      <c r="H88" s="177"/>
      <c r="I88" s="177"/>
    </row>
    <row r="89" spans="1:9" s="148" customFormat="1" ht="15.75">
      <c r="A89" s="110"/>
      <c r="B89" s="117"/>
      <c r="C89" s="110"/>
      <c r="D89" s="177"/>
      <c r="E89" s="177"/>
      <c r="F89" s="177"/>
      <c r="G89" s="177"/>
      <c r="H89" s="177"/>
      <c r="I89" s="177"/>
    </row>
    <row r="90" spans="1:9" s="148" customFormat="1" ht="15.75">
      <c r="A90" s="110"/>
      <c r="B90" s="117"/>
      <c r="C90" s="110"/>
      <c r="D90" s="177"/>
      <c r="E90" s="177"/>
      <c r="F90" s="177"/>
      <c r="G90" s="177"/>
      <c r="H90" s="177"/>
      <c r="I90" s="177"/>
    </row>
    <row r="91" spans="1:9" s="148" customFormat="1" ht="15.75">
      <c r="A91" s="110"/>
      <c r="B91" s="117"/>
      <c r="C91" s="110"/>
      <c r="D91" s="177"/>
      <c r="E91" s="177"/>
      <c r="F91" s="177"/>
      <c r="G91" s="177"/>
      <c r="H91" s="177"/>
      <c r="I91" s="177"/>
    </row>
    <row r="92" spans="1:9" s="148" customFormat="1" ht="15.75">
      <c r="A92" s="110"/>
      <c r="B92" s="117"/>
      <c r="C92" s="110"/>
      <c r="D92" s="177"/>
      <c r="E92" s="177"/>
      <c r="F92" s="177"/>
      <c r="G92" s="177"/>
      <c r="H92" s="177"/>
      <c r="I92" s="177"/>
    </row>
    <row r="93" spans="1:9" s="148" customFormat="1" ht="15.75">
      <c r="A93" s="110"/>
      <c r="B93" s="117"/>
      <c r="C93" s="110"/>
      <c r="D93" s="177"/>
      <c r="E93" s="177"/>
      <c r="F93" s="177"/>
      <c r="G93" s="177"/>
      <c r="H93" s="177"/>
      <c r="I93" s="177"/>
    </row>
    <row r="94" spans="1:9" s="148" customFormat="1" ht="15.75">
      <c r="A94" s="110"/>
      <c r="B94" s="117"/>
      <c r="C94" s="110"/>
      <c r="D94" s="177"/>
      <c r="E94" s="177"/>
      <c r="F94" s="177"/>
      <c r="G94" s="177"/>
      <c r="H94" s="177"/>
      <c r="I94" s="177"/>
    </row>
    <row r="95" spans="1:9" s="148" customFormat="1" ht="15.75">
      <c r="A95" s="110"/>
      <c r="B95" s="117"/>
      <c r="C95" s="110"/>
      <c r="D95" s="177"/>
      <c r="E95" s="177"/>
      <c r="F95" s="177"/>
      <c r="G95" s="177"/>
      <c r="H95" s="177"/>
      <c r="I95" s="177"/>
    </row>
    <row r="96" spans="1:9" s="148" customFormat="1" ht="15.75">
      <c r="A96" s="110"/>
      <c r="B96" s="117"/>
      <c r="C96" s="110"/>
      <c r="D96" s="177"/>
      <c r="E96" s="177"/>
      <c r="F96" s="177"/>
      <c r="G96" s="177"/>
      <c r="H96" s="177"/>
      <c r="I96" s="177"/>
    </row>
    <row r="97" spans="1:9" s="148" customFormat="1" ht="15.75">
      <c r="A97" s="110"/>
      <c r="B97" s="117"/>
      <c r="C97" s="110"/>
      <c r="D97" s="177"/>
      <c r="E97" s="177"/>
      <c r="F97" s="177"/>
      <c r="G97" s="177"/>
      <c r="H97" s="177"/>
      <c r="I97" s="177"/>
    </row>
    <row r="98" spans="1:9" s="148" customFormat="1" ht="15.75">
      <c r="A98" s="110"/>
      <c r="B98" s="117"/>
      <c r="C98" s="110"/>
      <c r="D98" s="177"/>
      <c r="E98" s="177"/>
      <c r="F98" s="177"/>
      <c r="G98" s="177"/>
      <c r="H98" s="177"/>
      <c r="I98" s="177"/>
    </row>
    <row r="99" spans="1:9" s="148" customFormat="1" ht="15.75">
      <c r="A99" s="110"/>
      <c r="B99" s="117"/>
      <c r="C99" s="110"/>
      <c r="D99" s="177"/>
      <c r="E99" s="177"/>
      <c r="F99" s="177"/>
      <c r="G99" s="177"/>
      <c r="H99" s="177"/>
      <c r="I99" s="177"/>
    </row>
    <row r="100" spans="1:9" s="148" customFormat="1" ht="15.75">
      <c r="A100" s="110"/>
      <c r="B100" s="117"/>
      <c r="C100" s="110"/>
      <c r="D100" s="177"/>
      <c r="E100" s="177"/>
      <c r="F100" s="177"/>
      <c r="G100" s="177"/>
      <c r="H100" s="177"/>
      <c r="I100" s="177"/>
    </row>
    <row r="101" spans="1:9" s="148" customFormat="1" ht="15.75">
      <c r="A101" s="110"/>
      <c r="B101" s="117"/>
      <c r="C101" s="110"/>
      <c r="D101" s="177"/>
      <c r="E101" s="177"/>
      <c r="F101" s="177"/>
      <c r="G101" s="177"/>
      <c r="H101" s="177"/>
      <c r="I101" s="177"/>
    </row>
    <row r="102" spans="1:9" s="148" customFormat="1" ht="15.75">
      <c r="A102" s="110"/>
      <c r="B102" s="117"/>
      <c r="C102" s="110"/>
      <c r="D102" s="177"/>
      <c r="E102" s="177"/>
      <c r="F102" s="177"/>
      <c r="G102" s="177"/>
      <c r="H102" s="177"/>
      <c r="I102" s="177"/>
    </row>
    <row r="103" spans="1:9" s="148" customFormat="1" ht="15.75">
      <c r="A103" s="110"/>
      <c r="B103" s="117"/>
      <c r="C103" s="110"/>
      <c r="D103" s="177"/>
      <c r="E103" s="177"/>
      <c r="F103" s="177"/>
      <c r="G103" s="177"/>
      <c r="H103" s="177"/>
      <c r="I103" s="177"/>
    </row>
    <row r="104" spans="1:9" s="148" customFormat="1" ht="15.75">
      <c r="A104" s="110"/>
      <c r="B104" s="117"/>
      <c r="C104" s="110"/>
      <c r="D104" s="177"/>
      <c r="E104" s="177"/>
      <c r="F104" s="177"/>
      <c r="G104" s="177"/>
      <c r="H104" s="177"/>
      <c r="I104" s="177"/>
    </row>
    <row r="105" spans="1:9" s="148" customFormat="1" ht="15.75">
      <c r="A105" s="110"/>
      <c r="B105" s="117"/>
      <c r="C105" s="110"/>
      <c r="D105" s="177"/>
      <c r="E105" s="177"/>
      <c r="F105" s="177"/>
      <c r="G105" s="177"/>
      <c r="H105" s="177"/>
      <c r="I105" s="177"/>
    </row>
    <row r="106" spans="1:9" s="148" customFormat="1" ht="15.75">
      <c r="A106" s="110"/>
      <c r="B106" s="117"/>
      <c r="C106" s="110"/>
      <c r="D106" s="177"/>
      <c r="E106" s="177"/>
      <c r="F106" s="177"/>
      <c r="G106" s="177"/>
      <c r="H106" s="177"/>
      <c r="I106" s="177"/>
    </row>
    <row r="107" spans="1:9" s="148" customFormat="1" ht="15.75">
      <c r="A107" s="110"/>
      <c r="B107" s="117"/>
      <c r="C107" s="110"/>
      <c r="D107" s="177"/>
      <c r="E107" s="177"/>
      <c r="F107" s="177"/>
      <c r="G107" s="177"/>
      <c r="H107" s="177"/>
      <c r="I107" s="177"/>
    </row>
    <row r="108" spans="1:9" s="148" customFormat="1" ht="15.75">
      <c r="A108" s="110"/>
      <c r="B108" s="117"/>
      <c r="C108" s="110"/>
      <c r="D108" s="177"/>
      <c r="E108" s="177"/>
      <c r="F108" s="177"/>
      <c r="G108" s="177"/>
      <c r="H108" s="177"/>
      <c r="I108" s="177"/>
    </row>
    <row r="109" spans="1:9" s="148" customFormat="1" ht="15.75">
      <c r="A109" s="110"/>
      <c r="B109" s="117"/>
      <c r="C109" s="110"/>
      <c r="D109" s="177"/>
      <c r="E109" s="177"/>
      <c r="F109" s="177"/>
      <c r="G109" s="177"/>
      <c r="H109" s="177"/>
      <c r="I109" s="177"/>
    </row>
    <row r="110" spans="1:9" s="148" customFormat="1" ht="15.75">
      <c r="A110" s="110"/>
      <c r="B110" s="117"/>
      <c r="C110" s="110"/>
      <c r="D110" s="177"/>
      <c r="E110" s="177"/>
      <c r="F110" s="177"/>
      <c r="G110" s="177"/>
      <c r="H110" s="177"/>
      <c r="I110" s="177"/>
    </row>
    <row r="111" spans="1:9" s="148" customFormat="1" ht="15.75">
      <c r="A111" s="110"/>
      <c r="B111" s="117"/>
      <c r="C111" s="110"/>
      <c r="D111" s="177"/>
      <c r="E111" s="177"/>
      <c r="F111" s="177"/>
      <c r="G111" s="177"/>
      <c r="H111" s="177"/>
      <c r="I111" s="177"/>
    </row>
    <row r="112" spans="1:9" s="148" customFormat="1" ht="15.75">
      <c r="A112" s="110"/>
      <c r="B112" s="117"/>
      <c r="C112" s="110"/>
      <c r="D112" s="177"/>
      <c r="E112" s="177"/>
      <c r="F112" s="177"/>
      <c r="G112" s="177"/>
      <c r="H112" s="177"/>
      <c r="I112" s="177"/>
    </row>
    <row r="113" spans="1:9" s="148" customFormat="1" ht="15.75">
      <c r="A113" s="110"/>
      <c r="B113" s="117"/>
      <c r="C113" s="110"/>
      <c r="D113" s="177"/>
      <c r="E113" s="177"/>
      <c r="F113" s="177"/>
      <c r="G113" s="177"/>
      <c r="H113" s="177"/>
      <c r="I113" s="177"/>
    </row>
    <row r="114" spans="1:9" s="148" customFormat="1" ht="15.75">
      <c r="A114" s="110"/>
      <c r="B114" s="117"/>
      <c r="C114" s="110"/>
      <c r="D114" s="177"/>
      <c r="E114" s="177"/>
      <c r="F114" s="177"/>
      <c r="G114" s="177"/>
      <c r="H114" s="177"/>
      <c r="I114" s="177"/>
    </row>
    <row r="115" spans="1:9" s="148" customFormat="1" ht="15.75">
      <c r="A115" s="110"/>
      <c r="B115" s="117"/>
      <c r="C115" s="110"/>
      <c r="D115" s="177"/>
      <c r="E115" s="177"/>
      <c r="F115" s="177"/>
      <c r="G115" s="177"/>
      <c r="H115" s="177"/>
      <c r="I115" s="177"/>
    </row>
    <row r="116" spans="1:9" s="148" customFormat="1" ht="15.75">
      <c r="A116" s="110"/>
      <c r="B116" s="117"/>
      <c r="C116" s="110"/>
      <c r="D116" s="177"/>
      <c r="E116" s="177"/>
      <c r="F116" s="177"/>
      <c r="G116" s="177"/>
      <c r="H116" s="177"/>
      <c r="I116" s="177"/>
    </row>
    <row r="117" spans="1:9" s="148" customFormat="1" ht="15.75">
      <c r="A117" s="110"/>
      <c r="B117" s="117"/>
      <c r="C117" s="110"/>
      <c r="D117" s="177"/>
      <c r="E117" s="177"/>
      <c r="F117" s="177"/>
      <c r="G117" s="177"/>
      <c r="H117" s="177"/>
      <c r="I117" s="177"/>
    </row>
    <row r="118" spans="1:9" s="148" customFormat="1" ht="15.75">
      <c r="A118" s="110"/>
      <c r="B118" s="117"/>
      <c r="C118" s="110"/>
      <c r="D118" s="177"/>
      <c r="E118" s="177"/>
      <c r="F118" s="177"/>
      <c r="G118" s="177"/>
      <c r="H118" s="177"/>
      <c r="I118" s="177"/>
    </row>
    <row r="119" spans="1:9" s="148" customFormat="1" ht="15.75">
      <c r="A119" s="110"/>
      <c r="B119" s="117"/>
      <c r="C119" s="110"/>
      <c r="D119" s="177"/>
      <c r="E119" s="177"/>
      <c r="F119" s="177"/>
      <c r="G119" s="177"/>
      <c r="H119" s="177"/>
      <c r="I119" s="177"/>
    </row>
    <row r="120" spans="4:9" ht="15.75">
      <c r="D120" s="177"/>
      <c r="E120" s="177"/>
      <c r="F120" s="177"/>
      <c r="G120" s="177"/>
      <c r="H120" s="177"/>
      <c r="I120" s="177"/>
    </row>
    <row r="121" spans="4:9" ht="15.75">
      <c r="D121" s="177"/>
      <c r="E121" s="177"/>
      <c r="F121" s="177"/>
      <c r="G121" s="177"/>
      <c r="H121" s="177"/>
      <c r="I121" s="177"/>
    </row>
    <row r="122" spans="4:9" ht="15.75">
      <c r="D122" s="177"/>
      <c r="E122" s="177"/>
      <c r="F122" s="177"/>
      <c r="G122" s="177"/>
      <c r="H122" s="177"/>
      <c r="I122" s="177"/>
    </row>
    <row r="123" spans="4:9" ht="15.75">
      <c r="D123" s="177"/>
      <c r="E123" s="177"/>
      <c r="F123" s="177"/>
      <c r="G123" s="177"/>
      <c r="H123" s="177"/>
      <c r="I123" s="177"/>
    </row>
    <row r="124" spans="4:9" ht="15.75">
      <c r="D124" s="177"/>
      <c r="E124" s="177"/>
      <c r="F124" s="177"/>
      <c r="G124" s="177"/>
      <c r="H124" s="177"/>
      <c r="I124" s="177"/>
    </row>
    <row r="125" spans="4:9" ht="15.75">
      <c r="D125" s="177"/>
      <c r="E125" s="177"/>
      <c r="F125" s="177"/>
      <c r="G125" s="177"/>
      <c r="H125" s="177"/>
      <c r="I125" s="177"/>
    </row>
    <row r="126" spans="4:9" ht="15.75">
      <c r="D126" s="177"/>
      <c r="E126" s="177"/>
      <c r="F126" s="177"/>
      <c r="G126" s="177"/>
      <c r="H126" s="177"/>
      <c r="I126" s="177"/>
    </row>
    <row r="127" spans="4:9" ht="15.75">
      <c r="D127" s="177"/>
      <c r="E127" s="177"/>
      <c r="F127" s="177"/>
      <c r="G127" s="177"/>
      <c r="H127" s="177"/>
      <c r="I127" s="177"/>
    </row>
    <row r="128" spans="4:9" ht="15.75">
      <c r="D128" s="177"/>
      <c r="E128" s="177"/>
      <c r="F128" s="177"/>
      <c r="G128" s="177"/>
      <c r="H128" s="177"/>
      <c r="I128" s="177"/>
    </row>
    <row r="129" spans="4:9" s="110" customFormat="1" ht="15.75">
      <c r="D129" s="177"/>
      <c r="E129" s="177"/>
      <c r="F129" s="177"/>
      <c r="G129" s="177"/>
      <c r="H129" s="177"/>
      <c r="I129" s="177"/>
    </row>
    <row r="130" spans="4:9" s="110" customFormat="1" ht="15.75">
      <c r="D130" s="177"/>
      <c r="E130" s="177"/>
      <c r="F130" s="177"/>
      <c r="G130" s="177"/>
      <c r="H130" s="177"/>
      <c r="I130" s="177"/>
    </row>
    <row r="131" spans="4:9" s="110" customFormat="1" ht="15.75">
      <c r="D131" s="177"/>
      <c r="E131" s="177"/>
      <c r="F131" s="177"/>
      <c r="G131" s="177"/>
      <c r="H131" s="177"/>
      <c r="I131" s="177"/>
    </row>
    <row r="132" spans="4:9" s="110" customFormat="1" ht="15.75">
      <c r="D132" s="177"/>
      <c r="E132" s="177"/>
      <c r="F132" s="177"/>
      <c r="G132" s="177"/>
      <c r="H132" s="177"/>
      <c r="I132" s="177"/>
    </row>
    <row r="133" spans="4:9" s="110" customFormat="1" ht="15.75">
      <c r="D133" s="177"/>
      <c r="E133" s="177"/>
      <c r="F133" s="177"/>
      <c r="G133" s="177"/>
      <c r="H133" s="177"/>
      <c r="I133" s="177"/>
    </row>
    <row r="134" spans="4:9" s="110" customFormat="1" ht="15.75">
      <c r="D134" s="177"/>
      <c r="E134" s="177"/>
      <c r="F134" s="177"/>
      <c r="G134" s="177"/>
      <c r="H134" s="177"/>
      <c r="I134" s="177"/>
    </row>
    <row r="135" spans="4:9" s="110" customFormat="1" ht="15.75">
      <c r="D135" s="177"/>
      <c r="E135" s="177"/>
      <c r="F135" s="177"/>
      <c r="G135" s="177"/>
      <c r="H135" s="177"/>
      <c r="I135" s="177"/>
    </row>
    <row r="136" spans="4:9" s="110" customFormat="1" ht="15.75">
      <c r="D136" s="177"/>
      <c r="E136" s="177"/>
      <c r="F136" s="177"/>
      <c r="G136" s="177"/>
      <c r="H136" s="177"/>
      <c r="I136" s="177"/>
    </row>
    <row r="137" spans="4:9" s="110" customFormat="1" ht="15.75">
      <c r="D137" s="177"/>
      <c r="E137" s="177"/>
      <c r="F137" s="177"/>
      <c r="G137" s="177"/>
      <c r="H137" s="177"/>
      <c r="I137" s="177"/>
    </row>
    <row r="138" spans="4:9" s="110" customFormat="1" ht="15.75">
      <c r="D138" s="177"/>
      <c r="E138" s="177"/>
      <c r="F138" s="177"/>
      <c r="G138" s="177"/>
      <c r="H138" s="177"/>
      <c r="I138" s="177"/>
    </row>
    <row r="139" spans="4:9" s="110" customFormat="1" ht="15.75">
      <c r="D139" s="177"/>
      <c r="E139" s="177"/>
      <c r="F139" s="177"/>
      <c r="G139" s="177"/>
      <c r="H139" s="177"/>
      <c r="I139" s="177"/>
    </row>
    <row r="140" spans="4:9" s="110" customFormat="1" ht="15.75">
      <c r="D140" s="177"/>
      <c r="E140" s="177"/>
      <c r="F140" s="177"/>
      <c r="G140" s="177"/>
      <c r="H140" s="177"/>
      <c r="I140" s="177"/>
    </row>
    <row r="141" spans="4:9" s="110" customFormat="1" ht="15.75">
      <c r="D141" s="177"/>
      <c r="E141" s="177"/>
      <c r="F141" s="177"/>
      <c r="G141" s="177"/>
      <c r="H141" s="177"/>
      <c r="I141" s="177"/>
    </row>
    <row r="142" spans="4:9" s="110" customFormat="1" ht="15.75">
      <c r="D142" s="177"/>
      <c r="E142" s="177"/>
      <c r="F142" s="177"/>
      <c r="G142" s="177"/>
      <c r="H142" s="177"/>
      <c r="I142" s="177"/>
    </row>
    <row r="143" spans="4:9" s="110" customFormat="1" ht="15.75">
      <c r="D143" s="177"/>
      <c r="E143" s="177"/>
      <c r="F143" s="177"/>
      <c r="G143" s="177"/>
      <c r="H143" s="177"/>
      <c r="I143" s="177"/>
    </row>
    <row r="144" spans="4:9" s="110" customFormat="1" ht="15.75">
      <c r="D144" s="177"/>
      <c r="E144" s="177"/>
      <c r="F144" s="177"/>
      <c r="G144" s="177"/>
      <c r="H144" s="177"/>
      <c r="I144" s="177"/>
    </row>
    <row r="145" spans="4:9" s="110" customFormat="1" ht="15.75">
      <c r="D145" s="177"/>
      <c r="E145" s="177"/>
      <c r="F145" s="177"/>
      <c r="G145" s="177"/>
      <c r="H145" s="177"/>
      <c r="I145" s="177"/>
    </row>
    <row r="146" spans="4:9" s="110" customFormat="1" ht="15.75">
      <c r="D146" s="177"/>
      <c r="E146" s="177"/>
      <c r="F146" s="177"/>
      <c r="G146" s="177"/>
      <c r="H146" s="177"/>
      <c r="I146" s="177"/>
    </row>
    <row r="147" spans="4:9" s="110" customFormat="1" ht="15.75">
      <c r="D147" s="177"/>
      <c r="E147" s="177"/>
      <c r="F147" s="177"/>
      <c r="G147" s="177"/>
      <c r="H147" s="177"/>
      <c r="I147" s="177"/>
    </row>
    <row r="148" spans="4:9" s="110" customFormat="1" ht="15.75">
      <c r="D148" s="177"/>
      <c r="E148" s="177"/>
      <c r="F148" s="177"/>
      <c r="G148" s="177"/>
      <c r="H148" s="177"/>
      <c r="I148" s="177"/>
    </row>
    <row r="149" spans="4:9" s="110" customFormat="1" ht="15.75">
      <c r="D149" s="177"/>
      <c r="E149" s="177"/>
      <c r="F149" s="177"/>
      <c r="G149" s="177"/>
      <c r="H149" s="177"/>
      <c r="I149" s="177"/>
    </row>
    <row r="150" spans="4:9" s="110" customFormat="1" ht="15.75">
      <c r="D150" s="177"/>
      <c r="E150" s="177"/>
      <c r="F150" s="177"/>
      <c r="G150" s="177"/>
      <c r="H150" s="177"/>
      <c r="I150" s="177"/>
    </row>
    <row r="151" spans="4:9" s="110" customFormat="1" ht="15.75">
      <c r="D151" s="177"/>
      <c r="E151" s="177"/>
      <c r="F151" s="177"/>
      <c r="G151" s="177"/>
      <c r="H151" s="177"/>
      <c r="I151" s="177"/>
    </row>
    <row r="152" spans="4:9" s="110" customFormat="1" ht="15.75">
      <c r="D152" s="177"/>
      <c r="E152" s="177"/>
      <c r="F152" s="177"/>
      <c r="G152" s="177"/>
      <c r="H152" s="177"/>
      <c r="I152" s="177"/>
    </row>
    <row r="153" spans="4:9" s="110" customFormat="1" ht="15.75">
      <c r="D153" s="177"/>
      <c r="E153" s="177"/>
      <c r="F153" s="177"/>
      <c r="G153" s="177"/>
      <c r="H153" s="177"/>
      <c r="I153" s="177"/>
    </row>
    <row r="154" spans="4:9" s="110" customFormat="1" ht="15.75">
      <c r="D154" s="177"/>
      <c r="E154" s="177"/>
      <c r="F154" s="177"/>
      <c r="G154" s="177"/>
      <c r="H154" s="177"/>
      <c r="I154" s="177"/>
    </row>
    <row r="155" spans="4:9" s="110" customFormat="1" ht="15.75">
      <c r="D155" s="177"/>
      <c r="E155" s="177"/>
      <c r="F155" s="177"/>
      <c r="G155" s="177"/>
      <c r="H155" s="177"/>
      <c r="I155" s="177"/>
    </row>
    <row r="156" spans="4:9" s="110" customFormat="1" ht="15.75">
      <c r="D156" s="177"/>
      <c r="E156" s="177"/>
      <c r="F156" s="177"/>
      <c r="G156" s="177"/>
      <c r="H156" s="177"/>
      <c r="I156" s="177"/>
    </row>
    <row r="157" spans="4:9" s="110" customFormat="1" ht="15.75">
      <c r="D157" s="177"/>
      <c r="E157" s="177"/>
      <c r="F157" s="177"/>
      <c r="G157" s="177"/>
      <c r="H157" s="177"/>
      <c r="I157" s="177"/>
    </row>
    <row r="158" spans="4:9" s="110" customFormat="1" ht="15.75">
      <c r="D158" s="177"/>
      <c r="E158" s="177"/>
      <c r="F158" s="177"/>
      <c r="G158" s="177"/>
      <c r="H158" s="177"/>
      <c r="I158" s="177"/>
    </row>
    <row r="159" spans="4:9" s="110" customFormat="1" ht="15.75">
      <c r="D159" s="177"/>
      <c r="E159" s="177"/>
      <c r="F159" s="177"/>
      <c r="G159" s="177"/>
      <c r="H159" s="177"/>
      <c r="I159" s="177"/>
    </row>
    <row r="160" spans="4:9" s="110" customFormat="1" ht="15.75">
      <c r="D160" s="177"/>
      <c r="E160" s="177"/>
      <c r="F160" s="177"/>
      <c r="G160" s="177"/>
      <c r="H160" s="177"/>
      <c r="I160" s="177"/>
    </row>
    <row r="161" spans="4:9" s="110" customFormat="1" ht="15.75">
      <c r="D161" s="177"/>
      <c r="E161" s="177"/>
      <c r="F161" s="177"/>
      <c r="G161" s="177"/>
      <c r="H161" s="177"/>
      <c r="I161" s="177"/>
    </row>
    <row r="162" spans="4:9" s="110" customFormat="1" ht="15.75">
      <c r="D162" s="177"/>
      <c r="E162" s="177"/>
      <c r="F162" s="177"/>
      <c r="G162" s="177"/>
      <c r="H162" s="177"/>
      <c r="I162" s="177"/>
    </row>
    <row r="163" spans="4:9" s="110" customFormat="1" ht="15.75">
      <c r="D163" s="177"/>
      <c r="E163" s="177"/>
      <c r="F163" s="177"/>
      <c r="G163" s="177"/>
      <c r="H163" s="177"/>
      <c r="I163" s="177"/>
    </row>
    <row r="164" spans="4:9" s="110" customFormat="1" ht="15.75">
      <c r="D164" s="177"/>
      <c r="E164" s="177"/>
      <c r="F164" s="177"/>
      <c r="G164" s="177"/>
      <c r="H164" s="177"/>
      <c r="I164" s="177"/>
    </row>
    <row r="165" spans="4:9" s="110" customFormat="1" ht="15.75">
      <c r="D165" s="177"/>
      <c r="E165" s="177"/>
      <c r="F165" s="177"/>
      <c r="G165" s="177"/>
      <c r="H165" s="177"/>
      <c r="I165" s="177"/>
    </row>
    <row r="166" spans="4:9" s="110" customFormat="1" ht="15.75">
      <c r="D166" s="177"/>
      <c r="E166" s="177"/>
      <c r="F166" s="177"/>
      <c r="G166" s="177"/>
      <c r="H166" s="177"/>
      <c r="I166" s="177"/>
    </row>
    <row r="167" spans="4:9" s="110" customFormat="1" ht="15.75">
      <c r="D167" s="177"/>
      <c r="E167" s="177"/>
      <c r="F167" s="177"/>
      <c r="G167" s="177"/>
      <c r="H167" s="177"/>
      <c r="I167" s="177"/>
    </row>
    <row r="168" spans="4:9" s="110" customFormat="1" ht="15.75">
      <c r="D168" s="177"/>
      <c r="E168" s="177"/>
      <c r="F168" s="177"/>
      <c r="G168" s="177"/>
      <c r="H168" s="177"/>
      <c r="I168" s="177"/>
    </row>
    <row r="169" spans="4:9" s="110" customFormat="1" ht="15.75">
      <c r="D169" s="177"/>
      <c r="E169" s="177"/>
      <c r="F169" s="177"/>
      <c r="G169" s="177"/>
      <c r="H169" s="177"/>
      <c r="I169" s="177"/>
    </row>
    <row r="170" spans="4:9" s="110" customFormat="1" ht="15.75">
      <c r="D170" s="177"/>
      <c r="E170" s="177"/>
      <c r="F170" s="177"/>
      <c r="G170" s="177"/>
      <c r="H170" s="177"/>
      <c r="I170" s="177"/>
    </row>
    <row r="171" spans="4:9" s="110" customFormat="1" ht="15.75">
      <c r="D171" s="177"/>
      <c r="E171" s="177"/>
      <c r="F171" s="177"/>
      <c r="G171" s="177"/>
      <c r="H171" s="177"/>
      <c r="I171" s="177"/>
    </row>
    <row r="172" spans="4:9" s="110" customFormat="1" ht="15.75">
      <c r="D172" s="177"/>
      <c r="E172" s="177"/>
      <c r="F172" s="177"/>
      <c r="G172" s="177"/>
      <c r="H172" s="177"/>
      <c r="I172" s="177"/>
    </row>
    <row r="173" spans="4:9" s="110" customFormat="1" ht="15.75">
      <c r="D173" s="177"/>
      <c r="E173" s="177"/>
      <c r="F173" s="177"/>
      <c r="G173" s="177"/>
      <c r="H173" s="177"/>
      <c r="I173" s="177"/>
    </row>
    <row r="174" spans="4:9" s="110" customFormat="1" ht="15.75">
      <c r="D174" s="177"/>
      <c r="E174" s="177"/>
      <c r="F174" s="177"/>
      <c r="G174" s="177"/>
      <c r="H174" s="177"/>
      <c r="I174" s="177"/>
    </row>
    <row r="175" spans="4:9" s="110" customFormat="1" ht="15.75">
      <c r="D175" s="177"/>
      <c r="E175" s="177"/>
      <c r="F175" s="177"/>
      <c r="G175" s="177"/>
      <c r="H175" s="177"/>
      <c r="I175" s="177"/>
    </row>
    <row r="176" spans="4:9" s="110" customFormat="1" ht="15.75">
      <c r="D176" s="177"/>
      <c r="E176" s="177"/>
      <c r="F176" s="177"/>
      <c r="G176" s="177"/>
      <c r="H176" s="177"/>
      <c r="I176" s="177"/>
    </row>
    <row r="177" spans="4:9" s="110" customFormat="1" ht="15.75">
      <c r="D177" s="177"/>
      <c r="E177" s="177"/>
      <c r="F177" s="177"/>
      <c r="G177" s="177"/>
      <c r="H177" s="177"/>
      <c r="I177" s="177"/>
    </row>
    <row r="178" spans="4:9" s="110" customFormat="1" ht="15.75">
      <c r="D178" s="177"/>
      <c r="E178" s="177"/>
      <c r="F178" s="177"/>
      <c r="G178" s="177"/>
      <c r="H178" s="177"/>
      <c r="I178" s="177"/>
    </row>
    <row r="179" spans="4:9" s="110" customFormat="1" ht="15.75">
      <c r="D179" s="177"/>
      <c r="E179" s="177"/>
      <c r="F179" s="177"/>
      <c r="G179" s="177"/>
      <c r="H179" s="177"/>
      <c r="I179" s="177"/>
    </row>
    <row r="180" spans="4:9" s="110" customFormat="1" ht="15.75">
      <c r="D180" s="177"/>
      <c r="E180" s="177"/>
      <c r="F180" s="177"/>
      <c r="G180" s="177"/>
      <c r="H180" s="177"/>
      <c r="I180" s="177"/>
    </row>
    <row r="181" spans="4:9" s="110" customFormat="1" ht="15.75">
      <c r="D181" s="177"/>
      <c r="E181" s="177"/>
      <c r="F181" s="177"/>
      <c r="G181" s="177"/>
      <c r="H181" s="177"/>
      <c r="I181" s="177"/>
    </row>
    <row r="182" spans="4:9" s="110" customFormat="1" ht="15.75">
      <c r="D182" s="177"/>
      <c r="E182" s="177"/>
      <c r="F182" s="177"/>
      <c r="G182" s="177"/>
      <c r="H182" s="177"/>
      <c r="I182" s="177"/>
    </row>
    <row r="183" spans="4:9" s="110" customFormat="1" ht="15.75">
      <c r="D183" s="177"/>
      <c r="E183" s="177"/>
      <c r="F183" s="177"/>
      <c r="G183" s="177"/>
      <c r="H183" s="177"/>
      <c r="I183" s="177"/>
    </row>
    <row r="184" spans="4:9" s="110" customFormat="1" ht="15.75">
      <c r="D184" s="177"/>
      <c r="E184" s="177"/>
      <c r="F184" s="177"/>
      <c r="G184" s="177"/>
      <c r="H184" s="177"/>
      <c r="I184" s="177"/>
    </row>
    <row r="185" spans="4:9" s="110" customFormat="1" ht="15.75">
      <c r="D185" s="177"/>
      <c r="E185" s="177"/>
      <c r="F185" s="177"/>
      <c r="G185" s="177"/>
      <c r="H185" s="177"/>
      <c r="I185" s="177"/>
    </row>
    <row r="186" spans="4:9" s="110" customFormat="1" ht="15.75">
      <c r="D186" s="177"/>
      <c r="E186" s="177"/>
      <c r="F186" s="177"/>
      <c r="G186" s="177"/>
      <c r="H186" s="177"/>
      <c r="I186" s="177"/>
    </row>
    <row r="187" spans="4:9" s="110" customFormat="1" ht="15.75">
      <c r="D187" s="177"/>
      <c r="E187" s="177"/>
      <c r="F187" s="177"/>
      <c r="G187" s="177"/>
      <c r="H187" s="177"/>
      <c r="I187" s="177"/>
    </row>
    <row r="188" spans="4:9" s="110" customFormat="1" ht="15.75">
      <c r="D188" s="177"/>
      <c r="E188" s="177"/>
      <c r="F188" s="177"/>
      <c r="G188" s="177"/>
      <c r="H188" s="177"/>
      <c r="I188" s="177"/>
    </row>
    <row r="189" spans="4:9" s="110" customFormat="1" ht="15.75">
      <c r="D189" s="177"/>
      <c r="E189" s="177"/>
      <c r="F189" s="177"/>
      <c r="G189" s="177"/>
      <c r="H189" s="177"/>
      <c r="I189" s="177"/>
    </row>
    <row r="190" spans="4:9" s="110" customFormat="1" ht="15.75">
      <c r="D190" s="177"/>
      <c r="E190" s="177"/>
      <c r="F190" s="177"/>
      <c r="G190" s="177"/>
      <c r="H190" s="177"/>
      <c r="I190" s="177"/>
    </row>
    <row r="191" spans="4:9" s="110" customFormat="1" ht="15.75">
      <c r="D191" s="177"/>
      <c r="E191" s="177"/>
      <c r="F191" s="177"/>
      <c r="G191" s="177"/>
      <c r="H191" s="177"/>
      <c r="I191" s="177"/>
    </row>
    <row r="192" spans="4:9" s="110" customFormat="1" ht="15.75">
      <c r="D192" s="177"/>
      <c r="E192" s="177"/>
      <c r="F192" s="177"/>
      <c r="G192" s="177"/>
      <c r="H192" s="177"/>
      <c r="I192" s="177"/>
    </row>
    <row r="193" spans="4:9" s="110" customFormat="1" ht="15.75">
      <c r="D193" s="177"/>
      <c r="E193" s="177"/>
      <c r="F193" s="177"/>
      <c r="G193" s="177"/>
      <c r="H193" s="177"/>
      <c r="I193" s="177"/>
    </row>
    <row r="194" spans="4:9" s="110" customFormat="1" ht="15.75">
      <c r="D194" s="177"/>
      <c r="E194" s="177"/>
      <c r="F194" s="177"/>
      <c r="G194" s="177"/>
      <c r="H194" s="177"/>
      <c r="I194" s="177"/>
    </row>
    <row r="195" spans="4:9" s="110" customFormat="1" ht="15.75">
      <c r="D195" s="177"/>
      <c r="E195" s="177"/>
      <c r="F195" s="177"/>
      <c r="G195" s="177"/>
      <c r="H195" s="177"/>
      <c r="I195" s="177"/>
    </row>
    <row r="196" spans="4:9" s="110" customFormat="1" ht="15.75">
      <c r="D196" s="177"/>
      <c r="E196" s="177"/>
      <c r="F196" s="177"/>
      <c r="G196" s="177"/>
      <c r="H196" s="177"/>
      <c r="I196" s="177"/>
    </row>
    <row r="197" spans="4:9" s="110" customFormat="1" ht="15.75">
      <c r="D197" s="177"/>
      <c r="E197" s="177"/>
      <c r="F197" s="177"/>
      <c r="G197" s="177"/>
      <c r="H197" s="177"/>
      <c r="I197" s="177"/>
    </row>
    <row r="198" spans="4:9" s="110" customFormat="1" ht="15.75">
      <c r="D198" s="177"/>
      <c r="E198" s="177"/>
      <c r="F198" s="177"/>
      <c r="G198" s="177"/>
      <c r="H198" s="177"/>
      <c r="I198" s="177"/>
    </row>
    <row r="199" spans="4:9" s="110" customFormat="1" ht="15.75">
      <c r="D199" s="177"/>
      <c r="E199" s="177"/>
      <c r="F199" s="177"/>
      <c r="G199" s="177"/>
      <c r="H199" s="177"/>
      <c r="I199" s="177"/>
    </row>
    <row r="200" spans="4:9" s="110" customFormat="1" ht="15.75">
      <c r="D200" s="177"/>
      <c r="E200" s="177"/>
      <c r="F200" s="177"/>
      <c r="G200" s="177"/>
      <c r="H200" s="177"/>
      <c r="I200" s="177"/>
    </row>
    <row r="201" spans="4:9" s="110" customFormat="1" ht="15.75">
      <c r="D201" s="177"/>
      <c r="E201" s="177"/>
      <c r="F201" s="177"/>
      <c r="G201" s="177"/>
      <c r="H201" s="177"/>
      <c r="I201" s="177"/>
    </row>
    <row r="202" spans="4:9" s="110" customFormat="1" ht="15.75">
      <c r="D202" s="177"/>
      <c r="E202" s="177"/>
      <c r="F202" s="177"/>
      <c r="G202" s="177"/>
      <c r="H202" s="177"/>
      <c r="I202" s="177"/>
    </row>
    <row r="203" spans="4:9" s="110" customFormat="1" ht="15.75">
      <c r="D203" s="177"/>
      <c r="E203" s="177"/>
      <c r="F203" s="177"/>
      <c r="G203" s="177"/>
      <c r="H203" s="177"/>
      <c r="I203" s="177"/>
    </row>
    <row r="204" spans="4:9" s="110" customFormat="1" ht="15.75">
      <c r="D204" s="177"/>
      <c r="E204" s="177"/>
      <c r="F204" s="177"/>
      <c r="G204" s="177"/>
      <c r="H204" s="177"/>
      <c r="I204" s="177"/>
    </row>
    <row r="205" spans="4:9" s="110" customFormat="1" ht="15.75">
      <c r="D205" s="177"/>
      <c r="E205" s="177"/>
      <c r="F205" s="177"/>
      <c r="G205" s="177"/>
      <c r="H205" s="177"/>
      <c r="I205" s="177"/>
    </row>
    <row r="206" spans="4:9" s="110" customFormat="1" ht="15.75">
      <c r="D206" s="177"/>
      <c r="E206" s="177"/>
      <c r="F206" s="177"/>
      <c r="G206" s="177"/>
      <c r="H206" s="177"/>
      <c r="I206" s="177"/>
    </row>
    <row r="207" spans="4:9" s="110" customFormat="1" ht="15.75">
      <c r="D207" s="177"/>
      <c r="E207" s="177"/>
      <c r="F207" s="177"/>
      <c r="G207" s="177"/>
      <c r="H207" s="177"/>
      <c r="I207" s="177"/>
    </row>
    <row r="208" spans="4:9" s="110" customFormat="1" ht="15.75">
      <c r="D208" s="177"/>
      <c r="E208" s="177"/>
      <c r="F208" s="177"/>
      <c r="G208" s="177"/>
      <c r="H208" s="177"/>
      <c r="I208" s="177"/>
    </row>
    <row r="209" spans="4:9" s="110" customFormat="1" ht="15.75">
      <c r="D209" s="177"/>
      <c r="E209" s="177"/>
      <c r="F209" s="177"/>
      <c r="G209" s="177"/>
      <c r="H209" s="177"/>
      <c r="I209" s="177"/>
    </row>
    <row r="210" spans="4:9" s="110" customFormat="1" ht="15.75">
      <c r="D210" s="177"/>
      <c r="E210" s="177"/>
      <c r="F210" s="177"/>
      <c r="G210" s="177"/>
      <c r="H210" s="177"/>
      <c r="I210" s="177"/>
    </row>
    <row r="211" spans="4:9" s="110" customFormat="1" ht="15.75">
      <c r="D211" s="177"/>
      <c r="E211" s="177"/>
      <c r="F211" s="177"/>
      <c r="G211" s="177"/>
      <c r="H211" s="177"/>
      <c r="I211" s="177"/>
    </row>
    <row r="212" spans="4:9" s="110" customFormat="1" ht="15.75">
      <c r="D212" s="177"/>
      <c r="E212" s="177"/>
      <c r="F212" s="177"/>
      <c r="G212" s="177"/>
      <c r="H212" s="177"/>
      <c r="I212" s="177"/>
    </row>
    <row r="213" spans="4:9" s="110" customFormat="1" ht="15.75">
      <c r="D213" s="177"/>
      <c r="E213" s="177"/>
      <c r="F213" s="177"/>
      <c r="G213" s="177"/>
      <c r="H213" s="177"/>
      <c r="I213" s="177"/>
    </row>
    <row r="214" spans="4:9" s="110" customFormat="1" ht="15.75">
      <c r="D214" s="177"/>
      <c r="E214" s="177"/>
      <c r="F214" s="177"/>
      <c r="G214" s="177"/>
      <c r="H214" s="177"/>
      <c r="I214" s="177"/>
    </row>
    <row r="215" spans="4:9" s="110" customFormat="1" ht="15.75">
      <c r="D215" s="177"/>
      <c r="E215" s="177"/>
      <c r="F215" s="177"/>
      <c r="G215" s="177"/>
      <c r="H215" s="177"/>
      <c r="I215" s="177"/>
    </row>
    <row r="216" spans="4:9" s="110" customFormat="1" ht="15.75">
      <c r="D216" s="177"/>
      <c r="E216" s="177"/>
      <c r="F216" s="177"/>
      <c r="G216" s="177"/>
      <c r="H216" s="177"/>
      <c r="I216" s="177"/>
    </row>
    <row r="217" spans="4:9" s="110" customFormat="1" ht="15.75">
      <c r="D217" s="177"/>
      <c r="E217" s="177"/>
      <c r="F217" s="177"/>
      <c r="G217" s="177"/>
      <c r="H217" s="177"/>
      <c r="I217" s="177"/>
    </row>
    <row r="218" spans="4:9" s="110" customFormat="1" ht="15.75">
      <c r="D218" s="177"/>
      <c r="E218" s="177"/>
      <c r="F218" s="177"/>
      <c r="G218" s="177"/>
      <c r="H218" s="177"/>
      <c r="I218" s="177"/>
    </row>
    <row r="219" spans="4:9" s="110" customFormat="1" ht="15.75">
      <c r="D219" s="177"/>
      <c r="E219" s="177"/>
      <c r="F219" s="177"/>
      <c r="G219" s="177"/>
      <c r="H219" s="177"/>
      <c r="I219" s="177"/>
    </row>
    <row r="220" spans="4:9" s="110" customFormat="1" ht="15.75">
      <c r="D220" s="177"/>
      <c r="E220" s="177"/>
      <c r="F220" s="177"/>
      <c r="G220" s="177"/>
      <c r="H220" s="177"/>
      <c r="I220" s="177"/>
    </row>
    <row r="221" spans="4:9" s="110" customFormat="1" ht="15.75">
      <c r="D221" s="177"/>
      <c r="E221" s="177"/>
      <c r="F221" s="177"/>
      <c r="G221" s="177"/>
      <c r="H221" s="177"/>
      <c r="I221" s="177"/>
    </row>
    <row r="222" spans="4:9" s="110" customFormat="1" ht="15.75">
      <c r="D222" s="177"/>
      <c r="E222" s="177"/>
      <c r="F222" s="177"/>
      <c r="G222" s="177"/>
      <c r="H222" s="177"/>
      <c r="I222" s="177"/>
    </row>
    <row r="223" spans="4:9" s="110" customFormat="1" ht="15.75">
      <c r="D223" s="177"/>
      <c r="E223" s="177"/>
      <c r="F223" s="177"/>
      <c r="G223" s="177"/>
      <c r="H223" s="177"/>
      <c r="I223" s="177"/>
    </row>
    <row r="224" spans="4:9" s="110" customFormat="1" ht="15.75">
      <c r="D224" s="177"/>
      <c r="E224" s="177"/>
      <c r="F224" s="177"/>
      <c r="G224" s="177"/>
      <c r="H224" s="177"/>
      <c r="I224" s="177"/>
    </row>
    <row r="225" spans="4:9" s="110" customFormat="1" ht="15.75">
      <c r="D225" s="177"/>
      <c r="E225" s="177"/>
      <c r="F225" s="177"/>
      <c r="G225" s="177"/>
      <c r="H225" s="177"/>
      <c r="I225" s="177"/>
    </row>
    <row r="226" spans="4:9" s="110" customFormat="1" ht="15.75">
      <c r="D226" s="177"/>
      <c r="E226" s="177"/>
      <c r="F226" s="177"/>
      <c r="G226" s="177"/>
      <c r="H226" s="177"/>
      <c r="I226" s="177"/>
    </row>
    <row r="227" spans="4:9" s="110" customFormat="1" ht="15.75">
      <c r="D227" s="177"/>
      <c r="E227" s="177"/>
      <c r="F227" s="177"/>
      <c r="G227" s="177"/>
      <c r="H227" s="177"/>
      <c r="I227" s="177"/>
    </row>
    <row r="228" spans="4:9" s="110" customFormat="1" ht="15.75">
      <c r="D228" s="177"/>
      <c r="E228" s="177"/>
      <c r="F228" s="177"/>
      <c r="G228" s="177"/>
      <c r="H228" s="177"/>
      <c r="I228" s="177"/>
    </row>
    <row r="229" spans="4:9" s="110" customFormat="1" ht="15.75">
      <c r="D229" s="177"/>
      <c r="E229" s="177"/>
      <c r="F229" s="177"/>
      <c r="G229" s="177"/>
      <c r="H229" s="177"/>
      <c r="I229" s="177"/>
    </row>
    <row r="230" spans="4:9" s="110" customFormat="1" ht="15.75">
      <c r="D230" s="177"/>
      <c r="E230" s="177"/>
      <c r="F230" s="177"/>
      <c r="G230" s="177"/>
      <c r="H230" s="177"/>
      <c r="I230" s="177"/>
    </row>
    <row r="231" spans="4:9" s="110" customFormat="1" ht="15.75">
      <c r="D231" s="177"/>
      <c r="E231" s="177"/>
      <c r="F231" s="177"/>
      <c r="G231" s="177"/>
      <c r="H231" s="177"/>
      <c r="I231" s="177"/>
    </row>
    <row r="232" spans="4:9" s="110" customFormat="1" ht="15.75">
      <c r="D232" s="177"/>
      <c r="E232" s="177"/>
      <c r="F232" s="177"/>
      <c r="G232" s="177"/>
      <c r="H232" s="177"/>
      <c r="I232" s="177"/>
    </row>
    <row r="233" spans="4:9" s="110" customFormat="1" ht="15.75">
      <c r="D233" s="177"/>
      <c r="E233" s="177"/>
      <c r="F233" s="177"/>
      <c r="G233" s="177"/>
      <c r="H233" s="177"/>
      <c r="I233" s="177"/>
    </row>
    <row r="234" spans="4:9" s="110" customFormat="1" ht="15.75">
      <c r="D234" s="177"/>
      <c r="E234" s="177"/>
      <c r="F234" s="177"/>
      <c r="G234" s="177"/>
      <c r="H234" s="177"/>
      <c r="I234" s="177"/>
    </row>
    <row r="235" spans="4:9" s="110" customFormat="1" ht="15.75">
      <c r="D235" s="177"/>
      <c r="E235" s="177"/>
      <c r="F235" s="177"/>
      <c r="G235" s="177"/>
      <c r="H235" s="177"/>
      <c r="I235" s="177"/>
    </row>
    <row r="236" spans="4:9" s="110" customFormat="1" ht="15.75">
      <c r="D236" s="177"/>
      <c r="E236" s="177"/>
      <c r="F236" s="177"/>
      <c r="G236" s="177"/>
      <c r="H236" s="177"/>
      <c r="I236" s="177"/>
    </row>
    <row r="237" spans="4:9" s="110" customFormat="1" ht="15.75">
      <c r="D237" s="177"/>
      <c r="E237" s="177"/>
      <c r="F237" s="177"/>
      <c r="G237" s="177"/>
      <c r="H237" s="177"/>
      <c r="I237" s="177"/>
    </row>
    <row r="238" spans="4:9" s="110" customFormat="1" ht="15.75">
      <c r="D238" s="177"/>
      <c r="E238" s="177"/>
      <c r="F238" s="177"/>
      <c r="G238" s="177"/>
      <c r="H238" s="177"/>
      <c r="I238" s="177"/>
    </row>
    <row r="239" spans="4:9" s="110" customFormat="1" ht="15.75">
      <c r="D239" s="177"/>
      <c r="E239" s="177"/>
      <c r="F239" s="177"/>
      <c r="G239" s="177"/>
      <c r="H239" s="177"/>
      <c r="I239" s="177"/>
    </row>
    <row r="240" spans="4:9" s="110" customFormat="1" ht="15.75">
      <c r="D240" s="177"/>
      <c r="E240" s="177"/>
      <c r="F240" s="177"/>
      <c r="G240" s="177"/>
      <c r="H240" s="177"/>
      <c r="I240" s="177"/>
    </row>
    <row r="241" spans="4:9" s="110" customFormat="1" ht="15.75">
      <c r="D241" s="177"/>
      <c r="E241" s="177"/>
      <c r="F241" s="177"/>
      <c r="G241" s="177"/>
      <c r="H241" s="177"/>
      <c r="I241" s="177"/>
    </row>
    <row r="242" spans="4:9" s="110" customFormat="1" ht="15.75">
      <c r="D242" s="177"/>
      <c r="E242" s="177"/>
      <c r="F242" s="177"/>
      <c r="G242" s="177"/>
      <c r="H242" s="177"/>
      <c r="I242" s="177"/>
    </row>
    <row r="243" spans="4:9" s="110" customFormat="1" ht="15.75">
      <c r="D243" s="177"/>
      <c r="E243" s="177"/>
      <c r="F243" s="177"/>
      <c r="G243" s="177"/>
      <c r="H243" s="177"/>
      <c r="I243" s="177"/>
    </row>
    <row r="244" spans="4:9" s="110" customFormat="1" ht="15.75">
      <c r="D244" s="177"/>
      <c r="E244" s="177"/>
      <c r="F244" s="177"/>
      <c r="G244" s="177"/>
      <c r="H244" s="177"/>
      <c r="I244" s="177"/>
    </row>
    <row r="245" spans="4:9" s="110" customFormat="1" ht="15.75">
      <c r="D245" s="177"/>
      <c r="E245" s="177"/>
      <c r="F245" s="177"/>
      <c r="G245" s="177"/>
      <c r="H245" s="177"/>
      <c r="I245" s="177"/>
    </row>
    <row r="246" spans="4:9" s="110" customFormat="1" ht="15.75">
      <c r="D246" s="177"/>
      <c r="E246" s="177"/>
      <c r="F246" s="177"/>
      <c r="G246" s="177"/>
      <c r="H246" s="177"/>
      <c r="I246" s="177"/>
    </row>
    <row r="247" spans="4:9" s="110" customFormat="1" ht="15.75">
      <c r="D247" s="177"/>
      <c r="E247" s="177"/>
      <c r="F247" s="177"/>
      <c r="G247" s="177"/>
      <c r="H247" s="177"/>
      <c r="I247" s="177"/>
    </row>
    <row r="248" spans="4:9" s="110" customFormat="1" ht="15.75">
      <c r="D248" s="177"/>
      <c r="E248" s="177"/>
      <c r="F248" s="177"/>
      <c r="G248" s="177"/>
      <c r="H248" s="177"/>
      <c r="I248" s="177"/>
    </row>
    <row r="249" spans="4:9" s="110" customFormat="1" ht="15.75">
      <c r="D249" s="177"/>
      <c r="E249" s="177"/>
      <c r="F249" s="177"/>
      <c r="G249" s="177"/>
      <c r="H249" s="177"/>
      <c r="I249" s="177"/>
    </row>
    <row r="250" spans="4:9" s="110" customFormat="1" ht="15.75">
      <c r="D250" s="177"/>
      <c r="E250" s="177"/>
      <c r="F250" s="177"/>
      <c r="G250" s="177"/>
      <c r="H250" s="177"/>
      <c r="I250" s="177"/>
    </row>
    <row r="251" spans="4:9" s="110" customFormat="1" ht="15.75">
      <c r="D251" s="177"/>
      <c r="E251" s="177"/>
      <c r="F251" s="177"/>
      <c r="G251" s="177"/>
      <c r="H251" s="177"/>
      <c r="I251" s="177"/>
    </row>
    <row r="252" spans="4:9" s="110" customFormat="1" ht="15.75">
      <c r="D252" s="177"/>
      <c r="E252" s="177"/>
      <c r="F252" s="177"/>
      <c r="G252" s="177"/>
      <c r="H252" s="177"/>
      <c r="I252" s="177"/>
    </row>
    <row r="253" spans="4:9" s="110" customFormat="1" ht="15.75">
      <c r="D253" s="177"/>
      <c r="E253" s="177"/>
      <c r="F253" s="177"/>
      <c r="G253" s="177"/>
      <c r="H253" s="177"/>
      <c r="I253" s="177"/>
    </row>
    <row r="254" spans="4:9" s="110" customFormat="1" ht="15.75">
      <c r="D254" s="177"/>
      <c r="E254" s="177"/>
      <c r="F254" s="177"/>
      <c r="G254" s="177"/>
      <c r="H254" s="177"/>
      <c r="I254" s="177"/>
    </row>
    <row r="255" spans="4:9" s="110" customFormat="1" ht="15.75">
      <c r="D255" s="177"/>
      <c r="E255" s="177"/>
      <c r="F255" s="177"/>
      <c r="G255" s="177"/>
      <c r="H255" s="177"/>
      <c r="I255" s="177"/>
    </row>
    <row r="256" spans="4:9" s="110" customFormat="1" ht="15.75">
      <c r="D256" s="177"/>
      <c r="E256" s="177"/>
      <c r="F256" s="177"/>
      <c r="G256" s="177"/>
      <c r="H256" s="177"/>
      <c r="I256" s="177"/>
    </row>
    <row r="257" spans="4:9" s="110" customFormat="1" ht="15.75">
      <c r="D257" s="177"/>
      <c r="E257" s="177"/>
      <c r="F257" s="177"/>
      <c r="G257" s="177"/>
      <c r="H257" s="177"/>
      <c r="I257" s="177"/>
    </row>
    <row r="258" spans="4:9" s="110" customFormat="1" ht="15.75">
      <c r="D258" s="177"/>
      <c r="E258" s="177"/>
      <c r="F258" s="177"/>
      <c r="G258" s="177"/>
      <c r="H258" s="177"/>
      <c r="I258" s="177"/>
    </row>
    <row r="259" spans="4:9" s="110" customFormat="1" ht="15.75">
      <c r="D259" s="177"/>
      <c r="E259" s="177"/>
      <c r="F259" s="177"/>
      <c r="G259" s="177"/>
      <c r="H259" s="177"/>
      <c r="I259" s="177"/>
    </row>
    <row r="260" spans="4:9" s="110" customFormat="1" ht="15.75">
      <c r="D260" s="177"/>
      <c r="E260" s="177"/>
      <c r="F260" s="177"/>
      <c r="G260" s="177"/>
      <c r="H260" s="177"/>
      <c r="I260" s="177"/>
    </row>
    <row r="261" spans="4:9" s="110" customFormat="1" ht="15.75">
      <c r="D261" s="177"/>
      <c r="E261" s="177"/>
      <c r="F261" s="177"/>
      <c r="G261" s="177"/>
      <c r="H261" s="177"/>
      <c r="I261" s="177"/>
    </row>
    <row r="262" spans="4:9" s="110" customFormat="1" ht="15.75">
      <c r="D262" s="177"/>
      <c r="E262" s="177"/>
      <c r="F262" s="177"/>
      <c r="G262" s="177"/>
      <c r="H262" s="177"/>
      <c r="I262" s="177"/>
    </row>
    <row r="263" spans="4:9" s="110" customFormat="1" ht="15.75">
      <c r="D263" s="177"/>
      <c r="E263" s="177"/>
      <c r="F263" s="177"/>
      <c r="G263" s="177"/>
      <c r="H263" s="177"/>
      <c r="I263" s="177"/>
    </row>
    <row r="264" spans="4:9" s="110" customFormat="1" ht="15.75">
      <c r="D264" s="177"/>
      <c r="E264" s="177"/>
      <c r="F264" s="177"/>
      <c r="G264" s="177"/>
      <c r="H264" s="177"/>
      <c r="I264" s="177"/>
    </row>
  </sheetData>
  <sheetProtection/>
  <mergeCells count="20">
    <mergeCell ref="B42:I42"/>
    <mergeCell ref="G9:H9"/>
    <mergeCell ref="B33:F33"/>
    <mergeCell ref="B34:I34"/>
    <mergeCell ref="B36:I36"/>
    <mergeCell ref="B37:I37"/>
    <mergeCell ref="B38:I38"/>
    <mergeCell ref="B40:I40"/>
    <mergeCell ref="B41:I41"/>
    <mergeCell ref="I9:I10"/>
    <mergeCell ref="B31:H31"/>
    <mergeCell ref="B39:I39"/>
    <mergeCell ref="B32:F32"/>
    <mergeCell ref="B8:B10"/>
    <mergeCell ref="A1:D1"/>
    <mergeCell ref="A3:D3"/>
    <mergeCell ref="A4:D4"/>
    <mergeCell ref="A5:D5"/>
    <mergeCell ref="A8:A10"/>
    <mergeCell ref="A29:I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70" zoomScaleNormal="70" zoomScalePageLayoutView="0" workbookViewId="0" topLeftCell="A1">
      <selection activeCell="D35" sqref="D35"/>
    </sheetView>
  </sheetViews>
  <sheetFormatPr defaultColWidth="10.625" defaultRowHeight="15.75"/>
  <cols>
    <col min="1" max="1" width="51.875" style="110" customWidth="1"/>
    <col min="2" max="2" width="10.625" style="117" customWidth="1"/>
    <col min="3" max="7" width="13.625" style="110" customWidth="1"/>
    <col min="8" max="9" width="14.625" style="110" customWidth="1"/>
    <col min="10" max="20" width="10.625" style="110" customWidth="1"/>
    <col min="21" max="21" width="13.50390625" style="110" bestFit="1" customWidth="1"/>
    <col min="22" max="16384" width="10.625" style="110" customWidth="1"/>
  </cols>
  <sheetData>
    <row r="1" spans="1:22" ht="15.75">
      <c r="A1" s="28" t="s">
        <v>763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11"/>
      <c r="S1" s="157"/>
      <c r="T1" s="29"/>
      <c r="U1" s="29"/>
      <c r="V1" s="29"/>
    </row>
    <row r="2" spans="1:22" ht="15.75">
      <c r="A2" s="109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1"/>
      <c r="S2" s="157"/>
      <c r="T2" s="29"/>
      <c r="U2" s="29"/>
      <c r="V2" s="29"/>
    </row>
    <row r="3" spans="1:22" ht="15.75">
      <c r="A3" s="418" t="s">
        <v>373</v>
      </c>
      <c r="B3" s="418"/>
      <c r="C3" s="418"/>
      <c r="D3" s="41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11"/>
      <c r="S3" s="29"/>
      <c r="V3" s="29"/>
    </row>
    <row r="4" spans="1:22" ht="15.75">
      <c r="A4" s="418" t="s">
        <v>374</v>
      </c>
      <c r="B4" s="418"/>
      <c r="C4" s="418"/>
      <c r="D4" s="418"/>
      <c r="E4" s="30"/>
      <c r="F4" s="30"/>
      <c r="G4" s="61"/>
      <c r="H4" s="52"/>
      <c r="I4" s="30"/>
      <c r="J4" s="30"/>
      <c r="K4" s="30"/>
      <c r="L4" s="30"/>
      <c r="M4" s="30"/>
      <c r="N4" s="30"/>
      <c r="O4" s="30"/>
      <c r="P4" s="30"/>
      <c r="Q4" s="30"/>
      <c r="R4" s="158"/>
      <c r="S4" s="30"/>
      <c r="V4" s="29"/>
    </row>
    <row r="5" spans="1:22" ht="15.75">
      <c r="A5" s="419">
        <f>Title!B10</f>
        <v>44742</v>
      </c>
      <c r="B5" s="419"/>
      <c r="C5" s="419"/>
      <c r="D5" s="419"/>
      <c r="E5" s="159"/>
      <c r="F5" s="159"/>
      <c r="G5" s="61"/>
      <c r="H5" s="160"/>
      <c r="I5" s="159"/>
      <c r="J5" s="159"/>
      <c r="K5" s="159"/>
      <c r="L5" s="159"/>
      <c r="M5" s="159"/>
      <c r="N5" s="159"/>
      <c r="O5" s="159"/>
      <c r="P5" s="159"/>
      <c r="Q5" s="159"/>
      <c r="R5" s="157"/>
      <c r="S5" s="30"/>
      <c r="V5" s="159"/>
    </row>
    <row r="6" spans="7:8" ht="15.75">
      <c r="G6" s="61"/>
      <c r="H6" s="161"/>
    </row>
    <row r="7" ht="16.5" thickBot="1">
      <c r="I7" s="39" t="s">
        <v>705</v>
      </c>
    </row>
    <row r="8" spans="1:9" s="115" customFormat="1" ht="21" customHeight="1">
      <c r="A8" s="456" t="s">
        <v>602</v>
      </c>
      <c r="B8" s="453" t="s">
        <v>603</v>
      </c>
      <c r="C8" s="162" t="s">
        <v>742</v>
      </c>
      <c r="D8" s="162"/>
      <c r="E8" s="162"/>
      <c r="F8" s="162" t="s">
        <v>764</v>
      </c>
      <c r="G8" s="162"/>
      <c r="H8" s="162"/>
      <c r="I8" s="163"/>
    </row>
    <row r="9" spans="1:9" s="115" customFormat="1" ht="24" customHeight="1">
      <c r="A9" s="457"/>
      <c r="B9" s="454"/>
      <c r="C9" s="217" t="s">
        <v>743</v>
      </c>
      <c r="D9" s="217" t="s">
        <v>744</v>
      </c>
      <c r="E9" s="217" t="s">
        <v>745</v>
      </c>
      <c r="F9" s="218" t="s">
        <v>746</v>
      </c>
      <c r="G9" s="164" t="s">
        <v>765</v>
      </c>
      <c r="H9" s="216"/>
      <c r="I9" s="463" t="s">
        <v>748</v>
      </c>
    </row>
    <row r="10" spans="1:9" s="115" customFormat="1" ht="24" customHeight="1">
      <c r="A10" s="457"/>
      <c r="B10" s="454"/>
      <c r="C10" s="217"/>
      <c r="D10" s="217"/>
      <c r="E10" s="217"/>
      <c r="F10" s="218"/>
      <c r="G10" s="165" t="s">
        <v>625</v>
      </c>
      <c r="H10" s="165" t="s">
        <v>626</v>
      </c>
      <c r="I10" s="464"/>
    </row>
    <row r="11" spans="1:9" s="148" customFormat="1" ht="16.5" thickBot="1">
      <c r="A11" s="291" t="s">
        <v>3</v>
      </c>
      <c r="B11" s="404" t="s">
        <v>841</v>
      </c>
      <c r="C11" s="405">
        <v>1</v>
      </c>
      <c r="D11" s="405">
        <v>2</v>
      </c>
      <c r="E11" s="405">
        <v>3</v>
      </c>
      <c r="F11" s="405">
        <v>4</v>
      </c>
      <c r="G11" s="405">
        <v>5</v>
      </c>
      <c r="H11" s="405">
        <v>6</v>
      </c>
      <c r="I11" s="406">
        <v>7</v>
      </c>
    </row>
    <row r="12" spans="1:9" s="148" customFormat="1" ht="15.75">
      <c r="A12" s="407" t="s">
        <v>749</v>
      </c>
      <c r="B12" s="700"/>
      <c r="C12" s="701"/>
      <c r="D12" s="701"/>
      <c r="E12" s="701"/>
      <c r="F12" s="701"/>
      <c r="G12" s="701"/>
      <c r="H12" s="701"/>
      <c r="I12" s="702"/>
    </row>
    <row r="13" spans="1:9" s="148" customFormat="1" ht="15.75">
      <c r="A13" s="401" t="s">
        <v>750</v>
      </c>
      <c r="B13" s="703" t="s">
        <v>338</v>
      </c>
      <c r="C13" s="704">
        <v>15190738</v>
      </c>
      <c r="D13" s="704"/>
      <c r="E13" s="704"/>
      <c r="F13" s="704">
        <v>142592</v>
      </c>
      <c r="G13" s="704"/>
      <c r="H13" s="704">
        <v>416</v>
      </c>
      <c r="I13" s="705">
        <f>F13+G13-H13</f>
        <v>142176</v>
      </c>
    </row>
    <row r="14" spans="1:9" s="148" customFormat="1" ht="15.75">
      <c r="A14" s="401" t="s">
        <v>751</v>
      </c>
      <c r="B14" s="703" t="s">
        <v>339</v>
      </c>
      <c r="C14" s="704"/>
      <c r="D14" s="704"/>
      <c r="E14" s="704"/>
      <c r="F14" s="704"/>
      <c r="G14" s="704"/>
      <c r="H14" s="704"/>
      <c r="I14" s="705">
        <f aca="true" t="shared" si="0" ref="I14:I27">F14+G14-H14</f>
        <v>0</v>
      </c>
    </row>
    <row r="15" spans="1:9" s="148" customFormat="1" ht="15.75">
      <c r="A15" s="401" t="s">
        <v>666</v>
      </c>
      <c r="B15" s="703" t="s">
        <v>340</v>
      </c>
      <c r="C15" s="704"/>
      <c r="D15" s="704"/>
      <c r="E15" s="704"/>
      <c r="F15" s="704"/>
      <c r="G15" s="704"/>
      <c r="H15" s="704"/>
      <c r="I15" s="705">
        <f t="shared" si="0"/>
        <v>0</v>
      </c>
    </row>
    <row r="16" spans="1:9" s="148" customFormat="1" ht="15.75">
      <c r="A16" s="401" t="s">
        <v>752</v>
      </c>
      <c r="B16" s="703" t="s">
        <v>341</v>
      </c>
      <c r="C16" s="704"/>
      <c r="D16" s="704"/>
      <c r="E16" s="704"/>
      <c r="F16" s="704"/>
      <c r="G16" s="704"/>
      <c r="H16" s="704"/>
      <c r="I16" s="705">
        <f t="shared" si="0"/>
        <v>0</v>
      </c>
    </row>
    <row r="17" spans="1:9" s="148" customFormat="1" ht="15.75">
      <c r="A17" s="401" t="s">
        <v>496</v>
      </c>
      <c r="B17" s="703" t="s">
        <v>342</v>
      </c>
      <c r="C17" s="704"/>
      <c r="D17" s="704"/>
      <c r="E17" s="704"/>
      <c r="F17" s="704"/>
      <c r="G17" s="704"/>
      <c r="H17" s="704"/>
      <c r="I17" s="705">
        <f t="shared" si="0"/>
        <v>0</v>
      </c>
    </row>
    <row r="18" spans="1:9" s="148" customFormat="1" ht="16.5" thickBot="1">
      <c r="A18" s="402" t="s">
        <v>753</v>
      </c>
      <c r="B18" s="706" t="s">
        <v>343</v>
      </c>
      <c r="C18" s="707">
        <f aca="true" t="shared" si="1" ref="C18:H18">C13+C14+C16+C17</f>
        <v>15190738</v>
      </c>
      <c r="D18" s="707">
        <f t="shared" si="1"/>
        <v>0</v>
      </c>
      <c r="E18" s="707">
        <f t="shared" si="1"/>
        <v>0</v>
      </c>
      <c r="F18" s="707">
        <f t="shared" si="1"/>
        <v>142592</v>
      </c>
      <c r="G18" s="707">
        <f t="shared" si="1"/>
        <v>0</v>
      </c>
      <c r="H18" s="707">
        <f t="shared" si="1"/>
        <v>416</v>
      </c>
      <c r="I18" s="708">
        <f t="shared" si="0"/>
        <v>142176</v>
      </c>
    </row>
    <row r="19" spans="1:9" s="148" customFormat="1" ht="15.75">
      <c r="A19" s="400" t="s">
        <v>754</v>
      </c>
      <c r="B19" s="709"/>
      <c r="C19" s="710"/>
      <c r="D19" s="710"/>
      <c r="E19" s="710"/>
      <c r="F19" s="710"/>
      <c r="G19" s="710"/>
      <c r="H19" s="710"/>
      <c r="I19" s="711"/>
    </row>
    <row r="20" spans="1:16" s="148" customFormat="1" ht="15.75">
      <c r="A20" s="401" t="s">
        <v>750</v>
      </c>
      <c r="B20" s="703" t="s">
        <v>344</v>
      </c>
      <c r="C20" s="704"/>
      <c r="D20" s="704"/>
      <c r="E20" s="704"/>
      <c r="F20" s="704"/>
      <c r="G20" s="704"/>
      <c r="H20" s="704"/>
      <c r="I20" s="705">
        <f t="shared" si="0"/>
        <v>0</v>
      </c>
      <c r="J20" s="169"/>
      <c r="K20" s="169"/>
      <c r="L20" s="169"/>
      <c r="M20" s="169"/>
      <c r="N20" s="169"/>
      <c r="O20" s="169"/>
      <c r="P20" s="169"/>
    </row>
    <row r="21" spans="1:16" s="148" customFormat="1" ht="15.75">
      <c r="A21" s="401" t="s">
        <v>755</v>
      </c>
      <c r="B21" s="703" t="s">
        <v>345</v>
      </c>
      <c r="C21" s="704">
        <v>13479000</v>
      </c>
      <c r="D21" s="704"/>
      <c r="E21" s="704"/>
      <c r="F21" s="704">
        <v>52202</v>
      </c>
      <c r="G21" s="704"/>
      <c r="H21" s="704"/>
      <c r="I21" s="705">
        <f t="shared" si="0"/>
        <v>52202</v>
      </c>
      <c r="J21" s="169"/>
      <c r="K21" s="169"/>
      <c r="L21" s="169"/>
      <c r="M21" s="169"/>
      <c r="N21" s="169"/>
      <c r="O21" s="169"/>
      <c r="P21" s="169"/>
    </row>
    <row r="22" spans="1:16" s="148" customFormat="1" ht="15.75">
      <c r="A22" s="401" t="s">
        <v>756</v>
      </c>
      <c r="B22" s="703" t="s">
        <v>346</v>
      </c>
      <c r="C22" s="704"/>
      <c r="D22" s="704"/>
      <c r="E22" s="704"/>
      <c r="F22" s="704"/>
      <c r="G22" s="704"/>
      <c r="H22" s="704"/>
      <c r="I22" s="705">
        <f t="shared" si="0"/>
        <v>0</v>
      </c>
      <c r="J22" s="169"/>
      <c r="K22" s="169"/>
      <c r="L22" s="169"/>
      <c r="M22" s="169"/>
      <c r="N22" s="169"/>
      <c r="O22" s="169"/>
      <c r="P22" s="169"/>
    </row>
    <row r="23" spans="1:16" s="148" customFormat="1" ht="15.75">
      <c r="A23" s="401" t="s">
        <v>757</v>
      </c>
      <c r="B23" s="703" t="s">
        <v>347</v>
      </c>
      <c r="C23" s="704"/>
      <c r="D23" s="704"/>
      <c r="E23" s="704"/>
      <c r="F23" s="704"/>
      <c r="G23" s="704"/>
      <c r="H23" s="704"/>
      <c r="I23" s="705">
        <f t="shared" si="0"/>
        <v>0</v>
      </c>
      <c r="J23" s="169"/>
      <c r="K23" s="169"/>
      <c r="L23" s="169"/>
      <c r="M23" s="169"/>
      <c r="N23" s="169"/>
      <c r="O23" s="169"/>
      <c r="P23" s="169"/>
    </row>
    <row r="24" spans="1:16" s="148" customFormat="1" ht="15.75">
      <c r="A24" s="401" t="s">
        <v>758</v>
      </c>
      <c r="B24" s="703" t="s">
        <v>348</v>
      </c>
      <c r="C24" s="704"/>
      <c r="D24" s="704"/>
      <c r="E24" s="704"/>
      <c r="F24" s="704"/>
      <c r="G24" s="704"/>
      <c r="H24" s="704"/>
      <c r="I24" s="705">
        <f t="shared" si="0"/>
        <v>0</v>
      </c>
      <c r="J24" s="169"/>
      <c r="K24" s="169"/>
      <c r="L24" s="169"/>
      <c r="M24" s="169"/>
      <c r="N24" s="169"/>
      <c r="O24" s="169"/>
      <c r="P24" s="169"/>
    </row>
    <row r="25" spans="1:16" s="148" customFormat="1" ht="15.75">
      <c r="A25" s="401" t="s">
        <v>759</v>
      </c>
      <c r="B25" s="703" t="s">
        <v>349</v>
      </c>
      <c r="C25" s="704"/>
      <c r="D25" s="704"/>
      <c r="E25" s="704"/>
      <c r="F25" s="704"/>
      <c r="G25" s="704"/>
      <c r="H25" s="704"/>
      <c r="I25" s="705">
        <f t="shared" si="0"/>
        <v>0</v>
      </c>
      <c r="J25" s="169"/>
      <c r="K25" s="169"/>
      <c r="L25" s="169"/>
      <c r="M25" s="169"/>
      <c r="N25" s="169"/>
      <c r="O25" s="169"/>
      <c r="P25" s="169"/>
    </row>
    <row r="26" spans="1:16" s="148" customFormat="1" ht="15.75">
      <c r="A26" s="403" t="s">
        <v>760</v>
      </c>
      <c r="B26" s="703" t="s">
        <v>350</v>
      </c>
      <c r="C26" s="704"/>
      <c r="D26" s="704"/>
      <c r="E26" s="704"/>
      <c r="F26" s="704"/>
      <c r="G26" s="704"/>
      <c r="H26" s="704"/>
      <c r="I26" s="705">
        <f t="shared" si="0"/>
        <v>0</v>
      </c>
      <c r="J26" s="169"/>
      <c r="K26" s="169"/>
      <c r="L26" s="169"/>
      <c r="M26" s="169"/>
      <c r="N26" s="169"/>
      <c r="O26" s="169"/>
      <c r="P26" s="169"/>
    </row>
    <row r="27" spans="1:16" s="148" customFormat="1" ht="16.5" thickBot="1">
      <c r="A27" s="402" t="s">
        <v>761</v>
      </c>
      <c r="B27" s="706" t="s">
        <v>351</v>
      </c>
      <c r="C27" s="707">
        <f aca="true" t="shared" si="2" ref="C27:H27">SUM(C20:C26)</f>
        <v>13479000</v>
      </c>
      <c r="D27" s="707">
        <f t="shared" si="2"/>
        <v>0</v>
      </c>
      <c r="E27" s="707">
        <f t="shared" si="2"/>
        <v>0</v>
      </c>
      <c r="F27" s="707">
        <f t="shared" si="2"/>
        <v>52202</v>
      </c>
      <c r="G27" s="707">
        <f t="shared" si="2"/>
        <v>0</v>
      </c>
      <c r="H27" s="707">
        <f t="shared" si="2"/>
        <v>0</v>
      </c>
      <c r="I27" s="708">
        <f t="shared" si="0"/>
        <v>52202</v>
      </c>
      <c r="J27" s="169"/>
      <c r="K27" s="169"/>
      <c r="L27" s="169"/>
      <c r="M27" s="169"/>
      <c r="N27" s="169"/>
      <c r="O27" s="169"/>
      <c r="P27" s="169"/>
    </row>
    <row r="28" spans="1:16" s="148" customFormat="1" ht="15.75">
      <c r="A28" s="170"/>
      <c r="B28" s="171"/>
      <c r="C28" s="172"/>
      <c r="D28" s="173"/>
      <c r="E28" s="173"/>
      <c r="F28" s="173"/>
      <c r="G28" s="173"/>
      <c r="H28" s="173"/>
      <c r="I28" s="173"/>
      <c r="J28" s="169"/>
      <c r="K28" s="169"/>
      <c r="L28" s="169"/>
      <c r="M28" s="169"/>
      <c r="N28" s="169"/>
      <c r="O28" s="169"/>
      <c r="P28" s="169"/>
    </row>
    <row r="29" spans="1:9" s="148" customFormat="1" ht="15.75" customHeight="1">
      <c r="A29" s="458" t="s">
        <v>771</v>
      </c>
      <c r="B29" s="458"/>
      <c r="C29" s="458"/>
      <c r="D29" s="458"/>
      <c r="E29" s="458"/>
      <c r="F29" s="458"/>
      <c r="G29" s="458"/>
      <c r="H29" s="458"/>
      <c r="I29" s="458"/>
    </row>
    <row r="30" spans="1:9" s="148" customFormat="1" ht="15.75">
      <c r="A30" s="174"/>
      <c r="B30" s="175"/>
      <c r="C30" s="174"/>
      <c r="D30" s="176"/>
      <c r="E30" s="176"/>
      <c r="F30" s="176"/>
      <c r="G30" s="176"/>
      <c r="H30" s="176"/>
      <c r="I30" s="176"/>
    </row>
    <row r="31" spans="1:9" s="148" customFormat="1" ht="15.75">
      <c r="A31" s="51" t="s">
        <v>356</v>
      </c>
      <c r="B31" s="422">
        <f>Title!B11</f>
        <v>44799</v>
      </c>
      <c r="C31" s="422"/>
      <c r="D31" s="422"/>
      <c r="E31" s="422"/>
      <c r="F31" s="422"/>
      <c r="G31" s="422"/>
      <c r="H31" s="422"/>
      <c r="I31" s="177"/>
    </row>
    <row r="32" spans="1:9" s="148" customFormat="1" ht="15.75">
      <c r="A32" s="51"/>
      <c r="B32" s="452"/>
      <c r="C32" s="452"/>
      <c r="D32" s="452"/>
      <c r="E32" s="452"/>
      <c r="F32" s="452"/>
      <c r="G32" s="177"/>
      <c r="H32" s="177"/>
      <c r="I32" s="177"/>
    </row>
    <row r="33" spans="1:9" s="148" customFormat="1" ht="15.75">
      <c r="A33" s="53" t="s">
        <v>762</v>
      </c>
      <c r="B33" s="461" t="s">
        <v>776</v>
      </c>
      <c r="C33" s="461"/>
      <c r="D33" s="461"/>
      <c r="E33" s="461"/>
      <c r="F33" s="461"/>
      <c r="G33" s="177"/>
      <c r="H33" s="177"/>
      <c r="I33" s="177"/>
    </row>
    <row r="34" spans="1:9" s="148" customFormat="1" ht="15.75">
      <c r="A34" s="53"/>
      <c r="B34" s="462"/>
      <c r="C34" s="462"/>
      <c r="D34" s="462"/>
      <c r="E34" s="462"/>
      <c r="F34" s="462"/>
      <c r="G34" s="462"/>
      <c r="H34" s="462"/>
      <c r="I34" s="462"/>
    </row>
    <row r="35" s="148" customFormat="1" ht="15.75" customHeight="1">
      <c r="A35" s="53" t="s">
        <v>361</v>
      </c>
    </row>
    <row r="36" spans="1:9" s="148" customFormat="1" ht="15.75" customHeight="1">
      <c r="A36" s="55"/>
      <c r="B36" s="420" t="s">
        <v>838</v>
      </c>
      <c r="C36" s="420"/>
      <c r="D36" s="420"/>
      <c r="E36" s="420"/>
      <c r="F36" s="420"/>
      <c r="G36" s="420"/>
      <c r="H36" s="420"/>
      <c r="I36" s="420"/>
    </row>
    <row r="37" spans="1:9" s="148" customFormat="1" ht="15.75">
      <c r="A37" s="55"/>
      <c r="B37" s="420"/>
      <c r="C37" s="420"/>
      <c r="D37" s="420"/>
      <c r="E37" s="420"/>
      <c r="F37" s="420"/>
      <c r="G37" s="420"/>
      <c r="H37" s="420"/>
      <c r="I37" s="420"/>
    </row>
    <row r="38" spans="1:9" s="148" customFormat="1" ht="15.75">
      <c r="A38" s="55"/>
      <c r="B38" s="420"/>
      <c r="C38" s="420"/>
      <c r="D38" s="420"/>
      <c r="E38" s="420"/>
      <c r="F38" s="420"/>
      <c r="G38" s="420"/>
      <c r="H38" s="420"/>
      <c r="I38" s="420"/>
    </row>
    <row r="39" spans="1:9" s="148" customFormat="1" ht="15.75">
      <c r="A39" s="55"/>
      <c r="B39" s="420"/>
      <c r="C39" s="420"/>
      <c r="D39" s="420"/>
      <c r="E39" s="420"/>
      <c r="F39" s="420"/>
      <c r="G39" s="420"/>
      <c r="H39" s="420"/>
      <c r="I39" s="420"/>
    </row>
    <row r="40" spans="1:9" s="148" customFormat="1" ht="15.75">
      <c r="A40" s="55"/>
      <c r="B40" s="420"/>
      <c r="C40" s="420"/>
      <c r="D40" s="420"/>
      <c r="E40" s="420"/>
      <c r="F40" s="420"/>
      <c r="G40" s="420"/>
      <c r="H40" s="420"/>
      <c r="I40" s="420"/>
    </row>
    <row r="41" spans="1:9" s="148" customFormat="1" ht="15.75">
      <c r="A41" s="55"/>
      <c r="B41" s="420"/>
      <c r="C41" s="420"/>
      <c r="D41" s="420"/>
      <c r="E41" s="420"/>
      <c r="F41" s="420"/>
      <c r="G41" s="420"/>
      <c r="H41" s="420"/>
      <c r="I41" s="420"/>
    </row>
    <row r="42" spans="1:9" s="148" customFormat="1" ht="15.75">
      <c r="A42" s="55"/>
      <c r="B42" s="420"/>
      <c r="C42" s="420"/>
      <c r="D42" s="420"/>
      <c r="E42" s="420"/>
      <c r="F42" s="420"/>
      <c r="G42" s="420"/>
      <c r="H42" s="420"/>
      <c r="I42" s="420"/>
    </row>
    <row r="43" spans="1:9" s="148" customFormat="1" ht="15.75">
      <c r="A43" s="110"/>
      <c r="B43" s="117"/>
      <c r="C43" s="110"/>
      <c r="D43" s="177"/>
      <c r="E43" s="177"/>
      <c r="F43" s="177"/>
      <c r="G43" s="177"/>
      <c r="H43" s="177"/>
      <c r="I43" s="177"/>
    </row>
    <row r="44" spans="1:9" s="148" customFormat="1" ht="15.75">
      <c r="A44" s="110"/>
      <c r="B44" s="117"/>
      <c r="C44" s="110"/>
      <c r="D44" s="177"/>
      <c r="E44" s="177"/>
      <c r="F44" s="177"/>
      <c r="G44" s="177"/>
      <c r="H44" s="177"/>
      <c r="I44" s="177"/>
    </row>
    <row r="45" spans="1:9" s="148" customFormat="1" ht="15.75">
      <c r="A45" s="110"/>
      <c r="B45" s="117"/>
      <c r="C45" s="110"/>
      <c r="D45" s="177"/>
      <c r="E45" s="177"/>
      <c r="F45" s="177"/>
      <c r="G45" s="177"/>
      <c r="H45" s="177"/>
      <c r="I45" s="177"/>
    </row>
    <row r="46" spans="1:9" s="148" customFormat="1" ht="15.75">
      <c r="A46" s="110"/>
      <c r="B46" s="117"/>
      <c r="C46" s="110"/>
      <c r="D46" s="177"/>
      <c r="E46" s="177"/>
      <c r="F46" s="177"/>
      <c r="G46" s="177"/>
      <c r="H46" s="177"/>
      <c r="I46" s="177"/>
    </row>
    <row r="47" spans="1:9" s="148" customFormat="1" ht="15.75">
      <c r="A47" s="110"/>
      <c r="B47" s="117"/>
      <c r="C47" s="110"/>
      <c r="D47" s="177"/>
      <c r="E47" s="177"/>
      <c r="F47" s="177"/>
      <c r="G47" s="177"/>
      <c r="H47" s="177"/>
      <c r="I47" s="177"/>
    </row>
    <row r="48" spans="1:9" s="148" customFormat="1" ht="15.75">
      <c r="A48" s="110"/>
      <c r="B48" s="117"/>
      <c r="C48" s="110"/>
      <c r="D48" s="177"/>
      <c r="E48" s="177"/>
      <c r="F48" s="177"/>
      <c r="G48" s="177"/>
      <c r="H48" s="177"/>
      <c r="I48" s="177"/>
    </row>
    <row r="49" spans="1:9" s="148" customFormat="1" ht="15.75">
      <c r="A49" s="110"/>
      <c r="B49" s="117"/>
      <c r="C49" s="110"/>
      <c r="D49" s="177"/>
      <c r="E49" s="177"/>
      <c r="F49" s="177"/>
      <c r="G49" s="177"/>
      <c r="H49" s="177"/>
      <c r="I49" s="177"/>
    </row>
    <row r="50" spans="1:9" s="148" customFormat="1" ht="15.75">
      <c r="A50" s="110"/>
      <c r="B50" s="117"/>
      <c r="C50" s="110"/>
      <c r="D50" s="177"/>
      <c r="E50" s="177"/>
      <c r="F50" s="177"/>
      <c r="G50" s="177"/>
      <c r="H50" s="177"/>
      <c r="I50" s="177"/>
    </row>
    <row r="51" spans="1:9" s="148" customFormat="1" ht="15.75">
      <c r="A51" s="110"/>
      <c r="B51" s="117"/>
      <c r="C51" s="110"/>
      <c r="D51" s="177"/>
      <c r="E51" s="177"/>
      <c r="F51" s="177"/>
      <c r="G51" s="177"/>
      <c r="H51" s="177"/>
      <c r="I51" s="177"/>
    </row>
    <row r="52" spans="1:9" s="148" customFormat="1" ht="15.75">
      <c r="A52" s="110"/>
      <c r="B52" s="117"/>
      <c r="C52" s="110"/>
      <c r="D52" s="177"/>
      <c r="E52" s="177"/>
      <c r="F52" s="177"/>
      <c r="G52" s="177"/>
      <c r="H52" s="177"/>
      <c r="I52" s="177"/>
    </row>
    <row r="53" spans="1:9" s="148" customFormat="1" ht="15.75">
      <c r="A53" s="110"/>
      <c r="B53" s="117"/>
      <c r="C53" s="110"/>
      <c r="D53" s="177"/>
      <c r="E53" s="177"/>
      <c r="F53" s="177"/>
      <c r="G53" s="177"/>
      <c r="H53" s="177"/>
      <c r="I53" s="177"/>
    </row>
    <row r="54" spans="1:9" s="148" customFormat="1" ht="15.75">
      <c r="A54" s="110"/>
      <c r="B54" s="117"/>
      <c r="C54" s="110"/>
      <c r="D54" s="177"/>
      <c r="E54" s="177"/>
      <c r="F54" s="177"/>
      <c r="G54" s="177"/>
      <c r="H54" s="177"/>
      <c r="I54" s="177"/>
    </row>
    <row r="55" spans="1:9" s="148" customFormat="1" ht="15.75">
      <c r="A55" s="110"/>
      <c r="B55" s="117"/>
      <c r="C55" s="110"/>
      <c r="D55" s="177"/>
      <c r="E55" s="177"/>
      <c r="F55" s="177"/>
      <c r="G55" s="177"/>
      <c r="H55" s="177"/>
      <c r="I55" s="177"/>
    </row>
    <row r="56" spans="1:9" s="148" customFormat="1" ht="15.75">
      <c r="A56" s="110"/>
      <c r="B56" s="117"/>
      <c r="C56" s="110"/>
      <c r="D56" s="177"/>
      <c r="E56" s="177"/>
      <c r="F56" s="177"/>
      <c r="G56" s="177"/>
      <c r="H56" s="177"/>
      <c r="I56" s="177"/>
    </row>
    <row r="57" spans="1:9" s="148" customFormat="1" ht="15.75">
      <c r="A57" s="110"/>
      <c r="B57" s="117"/>
      <c r="C57" s="110"/>
      <c r="D57" s="177"/>
      <c r="E57" s="177"/>
      <c r="F57" s="177"/>
      <c r="G57" s="177"/>
      <c r="H57" s="177"/>
      <c r="I57" s="177"/>
    </row>
    <row r="58" spans="1:9" s="148" customFormat="1" ht="15.75">
      <c r="A58" s="110"/>
      <c r="B58" s="117"/>
      <c r="C58" s="110"/>
      <c r="D58" s="177"/>
      <c r="E58" s="177"/>
      <c r="F58" s="177"/>
      <c r="G58" s="177"/>
      <c r="H58" s="177"/>
      <c r="I58" s="177"/>
    </row>
    <row r="59" spans="1:9" s="148" customFormat="1" ht="15.75">
      <c r="A59" s="110"/>
      <c r="B59" s="117"/>
      <c r="C59" s="110"/>
      <c r="D59" s="177"/>
      <c r="E59" s="177"/>
      <c r="F59" s="177"/>
      <c r="G59" s="177"/>
      <c r="H59" s="177"/>
      <c r="I59" s="177"/>
    </row>
    <row r="60" spans="1:9" s="148" customFormat="1" ht="15.75">
      <c r="A60" s="110"/>
      <c r="B60" s="117"/>
      <c r="C60" s="110"/>
      <c r="D60" s="177"/>
      <c r="E60" s="177"/>
      <c r="F60" s="177"/>
      <c r="G60" s="177"/>
      <c r="H60" s="177"/>
      <c r="I60" s="177"/>
    </row>
    <row r="61" spans="1:9" s="148" customFormat="1" ht="15.75">
      <c r="A61" s="110"/>
      <c r="B61" s="117"/>
      <c r="C61" s="110"/>
      <c r="D61" s="177"/>
      <c r="E61" s="177"/>
      <c r="F61" s="177"/>
      <c r="G61" s="177"/>
      <c r="H61" s="177"/>
      <c r="I61" s="177"/>
    </row>
    <row r="62" spans="1:9" s="148" customFormat="1" ht="15.75">
      <c r="A62" s="110"/>
      <c r="B62" s="117"/>
      <c r="C62" s="110"/>
      <c r="D62" s="177"/>
      <c r="E62" s="177"/>
      <c r="F62" s="177"/>
      <c r="G62" s="177"/>
      <c r="H62" s="177"/>
      <c r="I62" s="177"/>
    </row>
    <row r="63" spans="1:9" s="148" customFormat="1" ht="15.75">
      <c r="A63" s="110"/>
      <c r="B63" s="117"/>
      <c r="C63" s="110"/>
      <c r="D63" s="177"/>
      <c r="E63" s="177"/>
      <c r="F63" s="177"/>
      <c r="G63" s="177"/>
      <c r="H63" s="177"/>
      <c r="I63" s="177"/>
    </row>
    <row r="64" spans="1:9" s="148" customFormat="1" ht="15.75">
      <c r="A64" s="110"/>
      <c r="B64" s="117"/>
      <c r="C64" s="110"/>
      <c r="D64" s="177"/>
      <c r="E64" s="177"/>
      <c r="F64" s="177"/>
      <c r="G64" s="177"/>
      <c r="H64" s="177"/>
      <c r="I64" s="177"/>
    </row>
    <row r="65" spans="1:9" s="148" customFormat="1" ht="15.75">
      <c r="A65" s="110"/>
      <c r="B65" s="117"/>
      <c r="C65" s="110"/>
      <c r="D65" s="177"/>
      <c r="E65" s="177"/>
      <c r="F65" s="177"/>
      <c r="G65" s="177"/>
      <c r="H65" s="177"/>
      <c r="I65" s="177"/>
    </row>
    <row r="66" spans="1:9" s="148" customFormat="1" ht="15.75">
      <c r="A66" s="110"/>
      <c r="B66" s="117"/>
      <c r="C66" s="110"/>
      <c r="D66" s="177"/>
      <c r="E66" s="177"/>
      <c r="F66" s="177"/>
      <c r="G66" s="177"/>
      <c r="H66" s="177"/>
      <c r="I66" s="177"/>
    </row>
    <row r="67" spans="1:9" s="148" customFormat="1" ht="15.75">
      <c r="A67" s="110"/>
      <c r="B67" s="117"/>
      <c r="C67" s="110"/>
      <c r="D67" s="177"/>
      <c r="E67" s="177"/>
      <c r="F67" s="177"/>
      <c r="G67" s="177"/>
      <c r="H67" s="177"/>
      <c r="I67" s="177"/>
    </row>
    <row r="68" spans="1:9" s="148" customFormat="1" ht="15.75">
      <c r="A68" s="110"/>
      <c r="B68" s="117"/>
      <c r="C68" s="110"/>
      <c r="D68" s="177"/>
      <c r="E68" s="177"/>
      <c r="F68" s="177"/>
      <c r="G68" s="177"/>
      <c r="H68" s="177"/>
      <c r="I68" s="177"/>
    </row>
    <row r="69" spans="1:9" s="148" customFormat="1" ht="15.75">
      <c r="A69" s="110"/>
      <c r="B69" s="117"/>
      <c r="C69" s="110"/>
      <c r="D69" s="177"/>
      <c r="E69" s="177"/>
      <c r="F69" s="177"/>
      <c r="G69" s="177"/>
      <c r="H69" s="177"/>
      <c r="I69" s="177"/>
    </row>
    <row r="70" spans="1:9" s="148" customFormat="1" ht="15.75">
      <c r="A70" s="110"/>
      <c r="B70" s="117"/>
      <c r="C70" s="110"/>
      <c r="D70" s="177"/>
      <c r="E70" s="177"/>
      <c r="F70" s="177"/>
      <c r="G70" s="177"/>
      <c r="H70" s="177"/>
      <c r="I70" s="177"/>
    </row>
    <row r="71" spans="1:9" s="148" customFormat="1" ht="15.75">
      <c r="A71" s="110"/>
      <c r="B71" s="117"/>
      <c r="C71" s="110"/>
      <c r="D71" s="177"/>
      <c r="E71" s="177"/>
      <c r="F71" s="177"/>
      <c r="G71" s="177"/>
      <c r="H71" s="177"/>
      <c r="I71" s="177"/>
    </row>
    <row r="72" spans="1:9" s="148" customFormat="1" ht="15.75">
      <c r="A72" s="110"/>
      <c r="B72" s="117"/>
      <c r="C72" s="110"/>
      <c r="D72" s="177"/>
      <c r="E72" s="177"/>
      <c r="F72" s="177"/>
      <c r="G72" s="177"/>
      <c r="H72" s="177"/>
      <c r="I72" s="177"/>
    </row>
    <row r="73" spans="1:9" s="148" customFormat="1" ht="15.75">
      <c r="A73" s="110"/>
      <c r="B73" s="117"/>
      <c r="C73" s="110"/>
      <c r="D73" s="177"/>
      <c r="E73" s="177"/>
      <c r="F73" s="177"/>
      <c r="G73" s="177"/>
      <c r="H73" s="177"/>
      <c r="I73" s="177"/>
    </row>
    <row r="74" spans="1:9" s="148" customFormat="1" ht="15.75">
      <c r="A74" s="110"/>
      <c r="B74" s="117"/>
      <c r="C74" s="110"/>
      <c r="D74" s="177"/>
      <c r="E74" s="177"/>
      <c r="F74" s="177"/>
      <c r="G74" s="177"/>
      <c r="H74" s="177"/>
      <c r="I74" s="177"/>
    </row>
    <row r="75" spans="1:9" s="148" customFormat="1" ht="15.75">
      <c r="A75" s="110"/>
      <c r="B75" s="117"/>
      <c r="C75" s="110"/>
      <c r="D75" s="177"/>
      <c r="E75" s="177"/>
      <c r="F75" s="177"/>
      <c r="G75" s="177"/>
      <c r="H75" s="177"/>
      <c r="I75" s="177"/>
    </row>
    <row r="76" spans="1:9" s="148" customFormat="1" ht="15.75">
      <c r="A76" s="110"/>
      <c r="B76" s="117"/>
      <c r="C76" s="110"/>
      <c r="D76" s="177"/>
      <c r="E76" s="177"/>
      <c r="F76" s="177"/>
      <c r="G76" s="177"/>
      <c r="H76" s="177"/>
      <c r="I76" s="177"/>
    </row>
    <row r="77" spans="1:9" s="148" customFormat="1" ht="15.75">
      <c r="A77" s="110"/>
      <c r="B77" s="117"/>
      <c r="C77" s="110"/>
      <c r="D77" s="177"/>
      <c r="E77" s="177"/>
      <c r="F77" s="177"/>
      <c r="G77" s="177"/>
      <c r="H77" s="177"/>
      <c r="I77" s="177"/>
    </row>
    <row r="78" spans="1:9" s="148" customFormat="1" ht="15.75">
      <c r="A78" s="110"/>
      <c r="B78" s="117"/>
      <c r="C78" s="110"/>
      <c r="D78" s="177"/>
      <c r="E78" s="177"/>
      <c r="F78" s="177"/>
      <c r="G78" s="177"/>
      <c r="H78" s="177"/>
      <c r="I78" s="177"/>
    </row>
    <row r="79" spans="1:9" s="148" customFormat="1" ht="15.75">
      <c r="A79" s="110"/>
      <c r="B79" s="117"/>
      <c r="C79" s="110"/>
      <c r="D79" s="177"/>
      <c r="E79" s="177"/>
      <c r="F79" s="177"/>
      <c r="G79" s="177"/>
      <c r="H79" s="177"/>
      <c r="I79" s="177"/>
    </row>
    <row r="80" spans="1:9" s="148" customFormat="1" ht="15.75">
      <c r="A80" s="110"/>
      <c r="B80" s="117"/>
      <c r="C80" s="110"/>
      <c r="D80" s="177"/>
      <c r="E80" s="177"/>
      <c r="F80" s="177"/>
      <c r="G80" s="177"/>
      <c r="H80" s="177"/>
      <c r="I80" s="177"/>
    </row>
    <row r="81" spans="1:9" s="148" customFormat="1" ht="15.75">
      <c r="A81" s="110"/>
      <c r="B81" s="117"/>
      <c r="C81" s="110"/>
      <c r="D81" s="177"/>
      <c r="E81" s="177"/>
      <c r="F81" s="177"/>
      <c r="G81" s="177"/>
      <c r="H81" s="177"/>
      <c r="I81" s="177"/>
    </row>
    <row r="82" spans="1:9" s="148" customFormat="1" ht="15.75">
      <c r="A82" s="110"/>
      <c r="B82" s="117"/>
      <c r="C82" s="110"/>
      <c r="D82" s="177"/>
      <c r="E82" s="177"/>
      <c r="F82" s="177"/>
      <c r="G82" s="177"/>
      <c r="H82" s="177"/>
      <c r="I82" s="177"/>
    </row>
    <row r="83" spans="1:9" s="148" customFormat="1" ht="15.75">
      <c r="A83" s="110"/>
      <c r="B83" s="117"/>
      <c r="C83" s="110"/>
      <c r="D83" s="177"/>
      <c r="E83" s="177"/>
      <c r="F83" s="177"/>
      <c r="G83" s="177"/>
      <c r="H83" s="177"/>
      <c r="I83" s="177"/>
    </row>
    <row r="84" spans="1:9" s="148" customFormat="1" ht="15.75">
      <c r="A84" s="110"/>
      <c r="B84" s="117"/>
      <c r="C84" s="110"/>
      <c r="D84" s="177"/>
      <c r="E84" s="177"/>
      <c r="F84" s="177"/>
      <c r="G84" s="177"/>
      <c r="H84" s="177"/>
      <c r="I84" s="177"/>
    </row>
    <row r="85" spans="1:9" s="148" customFormat="1" ht="15.75">
      <c r="A85" s="110"/>
      <c r="B85" s="117"/>
      <c r="C85" s="110"/>
      <c r="D85" s="177"/>
      <c r="E85" s="177"/>
      <c r="F85" s="177"/>
      <c r="G85" s="177"/>
      <c r="H85" s="177"/>
      <c r="I85" s="177"/>
    </row>
    <row r="86" spans="1:9" s="148" customFormat="1" ht="15.75">
      <c r="A86" s="110"/>
      <c r="B86" s="117"/>
      <c r="C86" s="110"/>
      <c r="D86" s="177"/>
      <c r="E86" s="177"/>
      <c r="F86" s="177"/>
      <c r="G86" s="177"/>
      <c r="H86" s="177"/>
      <c r="I86" s="177"/>
    </row>
    <row r="87" spans="1:9" s="148" customFormat="1" ht="15.75">
      <c r="A87" s="110"/>
      <c r="B87" s="117"/>
      <c r="C87" s="110"/>
      <c r="D87" s="177"/>
      <c r="E87" s="177"/>
      <c r="F87" s="177"/>
      <c r="G87" s="177"/>
      <c r="H87" s="177"/>
      <c r="I87" s="177"/>
    </row>
    <row r="88" spans="1:9" s="148" customFormat="1" ht="15.75">
      <c r="A88" s="110"/>
      <c r="B88" s="117"/>
      <c r="C88" s="110"/>
      <c r="D88" s="177"/>
      <c r="E88" s="177"/>
      <c r="F88" s="177"/>
      <c r="G88" s="177"/>
      <c r="H88" s="177"/>
      <c r="I88" s="177"/>
    </row>
    <row r="89" spans="1:9" s="148" customFormat="1" ht="15.75">
      <c r="A89" s="110"/>
      <c r="B89" s="117"/>
      <c r="C89" s="110"/>
      <c r="D89" s="177"/>
      <c r="E89" s="177"/>
      <c r="F89" s="177"/>
      <c r="G89" s="177"/>
      <c r="H89" s="177"/>
      <c r="I89" s="177"/>
    </row>
    <row r="90" spans="1:9" s="148" customFormat="1" ht="15.75">
      <c r="A90" s="110"/>
      <c r="B90" s="117"/>
      <c r="C90" s="110"/>
      <c r="D90" s="177"/>
      <c r="E90" s="177"/>
      <c r="F90" s="177"/>
      <c r="G90" s="177"/>
      <c r="H90" s="177"/>
      <c r="I90" s="177"/>
    </row>
    <row r="91" spans="1:9" s="148" customFormat="1" ht="15.75">
      <c r="A91" s="110"/>
      <c r="B91" s="117"/>
      <c r="C91" s="110"/>
      <c r="D91" s="177"/>
      <c r="E91" s="177"/>
      <c r="F91" s="177"/>
      <c r="G91" s="177"/>
      <c r="H91" s="177"/>
      <c r="I91" s="177"/>
    </row>
    <row r="92" spans="1:9" s="148" customFormat="1" ht="15.75">
      <c r="A92" s="110"/>
      <c r="B92" s="117"/>
      <c r="C92" s="110"/>
      <c r="D92" s="177"/>
      <c r="E92" s="177"/>
      <c r="F92" s="177"/>
      <c r="G92" s="177"/>
      <c r="H92" s="177"/>
      <c r="I92" s="177"/>
    </row>
    <row r="93" spans="1:9" s="148" customFormat="1" ht="15.75">
      <c r="A93" s="110"/>
      <c r="B93" s="117"/>
      <c r="C93" s="110"/>
      <c r="D93" s="177"/>
      <c r="E93" s="177"/>
      <c r="F93" s="177"/>
      <c r="G93" s="177"/>
      <c r="H93" s="177"/>
      <c r="I93" s="177"/>
    </row>
    <row r="94" spans="1:9" s="148" customFormat="1" ht="15.75">
      <c r="A94" s="110"/>
      <c r="B94" s="117"/>
      <c r="C94" s="110"/>
      <c r="D94" s="177"/>
      <c r="E94" s="177"/>
      <c r="F94" s="177"/>
      <c r="G94" s="177"/>
      <c r="H94" s="177"/>
      <c r="I94" s="177"/>
    </row>
    <row r="95" spans="1:9" s="148" customFormat="1" ht="15.75">
      <c r="A95" s="110"/>
      <c r="B95" s="117"/>
      <c r="C95" s="110"/>
      <c r="D95" s="177"/>
      <c r="E95" s="177"/>
      <c r="F95" s="177"/>
      <c r="G95" s="177"/>
      <c r="H95" s="177"/>
      <c r="I95" s="177"/>
    </row>
    <row r="96" spans="1:9" s="148" customFormat="1" ht="15.75">
      <c r="A96" s="110"/>
      <c r="B96" s="117"/>
      <c r="C96" s="110"/>
      <c r="D96" s="177"/>
      <c r="E96" s="177"/>
      <c r="F96" s="177"/>
      <c r="G96" s="177"/>
      <c r="H96" s="177"/>
      <c r="I96" s="177"/>
    </row>
    <row r="97" spans="1:9" s="148" customFormat="1" ht="15.75">
      <c r="A97" s="110"/>
      <c r="B97" s="117"/>
      <c r="C97" s="110"/>
      <c r="D97" s="177"/>
      <c r="E97" s="177"/>
      <c r="F97" s="177"/>
      <c r="G97" s="177"/>
      <c r="H97" s="177"/>
      <c r="I97" s="177"/>
    </row>
    <row r="98" spans="1:9" s="148" customFormat="1" ht="15.75">
      <c r="A98" s="110"/>
      <c r="B98" s="117"/>
      <c r="C98" s="110"/>
      <c r="D98" s="177"/>
      <c r="E98" s="177"/>
      <c r="F98" s="177"/>
      <c r="G98" s="177"/>
      <c r="H98" s="177"/>
      <c r="I98" s="177"/>
    </row>
    <row r="99" spans="1:9" s="148" customFormat="1" ht="15.75">
      <c r="A99" s="110"/>
      <c r="B99" s="117"/>
      <c r="C99" s="110"/>
      <c r="D99" s="177"/>
      <c r="E99" s="177"/>
      <c r="F99" s="177"/>
      <c r="G99" s="177"/>
      <c r="H99" s="177"/>
      <c r="I99" s="177"/>
    </row>
    <row r="100" spans="1:9" s="148" customFormat="1" ht="15.75">
      <c r="A100" s="110"/>
      <c r="B100" s="117"/>
      <c r="C100" s="110"/>
      <c r="D100" s="177"/>
      <c r="E100" s="177"/>
      <c r="F100" s="177"/>
      <c r="G100" s="177"/>
      <c r="H100" s="177"/>
      <c r="I100" s="177"/>
    </row>
    <row r="101" spans="1:9" s="148" customFormat="1" ht="15.75">
      <c r="A101" s="110"/>
      <c r="B101" s="117"/>
      <c r="C101" s="110"/>
      <c r="D101" s="177"/>
      <c r="E101" s="177"/>
      <c r="F101" s="177"/>
      <c r="G101" s="177"/>
      <c r="H101" s="177"/>
      <c r="I101" s="177"/>
    </row>
    <row r="102" spans="1:9" s="148" customFormat="1" ht="15.75">
      <c r="A102" s="110"/>
      <c r="B102" s="117"/>
      <c r="C102" s="110"/>
      <c r="D102" s="177"/>
      <c r="E102" s="177"/>
      <c r="F102" s="177"/>
      <c r="G102" s="177"/>
      <c r="H102" s="177"/>
      <c r="I102" s="177"/>
    </row>
    <row r="103" spans="1:9" s="148" customFormat="1" ht="15.75">
      <c r="A103" s="110"/>
      <c r="B103" s="117"/>
      <c r="C103" s="110"/>
      <c r="D103" s="177"/>
      <c r="E103" s="177"/>
      <c r="F103" s="177"/>
      <c r="G103" s="177"/>
      <c r="H103" s="177"/>
      <c r="I103" s="177"/>
    </row>
    <row r="104" spans="1:9" s="148" customFormat="1" ht="15.75">
      <c r="A104" s="110"/>
      <c r="B104" s="117"/>
      <c r="C104" s="110"/>
      <c r="D104" s="177"/>
      <c r="E104" s="177"/>
      <c r="F104" s="177"/>
      <c r="G104" s="177"/>
      <c r="H104" s="177"/>
      <c r="I104" s="177"/>
    </row>
    <row r="105" spans="1:9" s="148" customFormat="1" ht="15.75">
      <c r="A105" s="110"/>
      <c r="B105" s="117"/>
      <c r="C105" s="110"/>
      <c r="D105" s="177"/>
      <c r="E105" s="177"/>
      <c r="F105" s="177"/>
      <c r="G105" s="177"/>
      <c r="H105" s="177"/>
      <c r="I105" s="177"/>
    </row>
    <row r="106" spans="1:9" s="148" customFormat="1" ht="15.75">
      <c r="A106" s="110"/>
      <c r="B106" s="117"/>
      <c r="C106" s="110"/>
      <c r="D106" s="177"/>
      <c r="E106" s="177"/>
      <c r="F106" s="177"/>
      <c r="G106" s="177"/>
      <c r="H106" s="177"/>
      <c r="I106" s="177"/>
    </row>
    <row r="107" spans="1:9" s="148" customFormat="1" ht="15.75">
      <c r="A107" s="110"/>
      <c r="B107" s="117"/>
      <c r="C107" s="110"/>
      <c r="D107" s="177"/>
      <c r="E107" s="177"/>
      <c r="F107" s="177"/>
      <c r="G107" s="177"/>
      <c r="H107" s="177"/>
      <c r="I107" s="177"/>
    </row>
    <row r="108" spans="1:9" s="148" customFormat="1" ht="15.75">
      <c r="A108" s="110"/>
      <c r="B108" s="117"/>
      <c r="C108" s="110"/>
      <c r="D108" s="177"/>
      <c r="E108" s="177"/>
      <c r="F108" s="177"/>
      <c r="G108" s="177"/>
      <c r="H108" s="177"/>
      <c r="I108" s="177"/>
    </row>
    <row r="109" spans="1:9" s="148" customFormat="1" ht="15.75">
      <c r="A109" s="110"/>
      <c r="B109" s="117"/>
      <c r="C109" s="110"/>
      <c r="D109" s="177"/>
      <c r="E109" s="177"/>
      <c r="F109" s="177"/>
      <c r="G109" s="177"/>
      <c r="H109" s="177"/>
      <c r="I109" s="177"/>
    </row>
    <row r="110" spans="1:9" s="148" customFormat="1" ht="15.75">
      <c r="A110" s="110"/>
      <c r="B110" s="117"/>
      <c r="C110" s="110"/>
      <c r="D110" s="177"/>
      <c r="E110" s="177"/>
      <c r="F110" s="177"/>
      <c r="G110" s="177"/>
      <c r="H110" s="177"/>
      <c r="I110" s="177"/>
    </row>
    <row r="111" spans="1:9" s="148" customFormat="1" ht="15.75">
      <c r="A111" s="110"/>
      <c r="B111" s="117"/>
      <c r="C111" s="110"/>
      <c r="D111" s="177"/>
      <c r="E111" s="177"/>
      <c r="F111" s="177"/>
      <c r="G111" s="177"/>
      <c r="H111" s="177"/>
      <c r="I111" s="177"/>
    </row>
    <row r="112" spans="1:9" s="148" customFormat="1" ht="15.75">
      <c r="A112" s="110"/>
      <c r="B112" s="117"/>
      <c r="C112" s="110"/>
      <c r="D112" s="177"/>
      <c r="E112" s="177"/>
      <c r="F112" s="177"/>
      <c r="G112" s="177"/>
      <c r="H112" s="177"/>
      <c r="I112" s="177"/>
    </row>
    <row r="113" spans="1:9" s="148" customFormat="1" ht="15.75">
      <c r="A113" s="110"/>
      <c r="B113" s="117"/>
      <c r="C113" s="110"/>
      <c r="D113" s="177"/>
      <c r="E113" s="177"/>
      <c r="F113" s="177"/>
      <c r="G113" s="177"/>
      <c r="H113" s="177"/>
      <c r="I113" s="177"/>
    </row>
    <row r="114" spans="1:9" s="148" customFormat="1" ht="15.75">
      <c r="A114" s="110"/>
      <c r="B114" s="117"/>
      <c r="C114" s="110"/>
      <c r="D114" s="177"/>
      <c r="E114" s="177"/>
      <c r="F114" s="177"/>
      <c r="G114" s="177"/>
      <c r="H114" s="177"/>
      <c r="I114" s="177"/>
    </row>
    <row r="115" spans="1:9" s="148" customFormat="1" ht="15.75">
      <c r="A115" s="110"/>
      <c r="B115" s="117"/>
      <c r="C115" s="110"/>
      <c r="D115" s="177"/>
      <c r="E115" s="177"/>
      <c r="F115" s="177"/>
      <c r="G115" s="177"/>
      <c r="H115" s="177"/>
      <c r="I115" s="177"/>
    </row>
    <row r="116" spans="1:9" s="148" customFormat="1" ht="15.75">
      <c r="A116" s="110"/>
      <c r="B116" s="117"/>
      <c r="C116" s="110"/>
      <c r="D116" s="177"/>
      <c r="E116" s="177"/>
      <c r="F116" s="177"/>
      <c r="G116" s="177"/>
      <c r="H116" s="177"/>
      <c r="I116" s="177"/>
    </row>
    <row r="117" spans="1:9" s="148" customFormat="1" ht="15.75">
      <c r="A117" s="110"/>
      <c r="B117" s="117"/>
      <c r="C117" s="110"/>
      <c r="D117" s="177"/>
      <c r="E117" s="177"/>
      <c r="F117" s="177"/>
      <c r="G117" s="177"/>
      <c r="H117" s="177"/>
      <c r="I117" s="177"/>
    </row>
    <row r="118" spans="1:9" s="148" customFormat="1" ht="15.75">
      <c r="A118" s="110"/>
      <c r="B118" s="117"/>
      <c r="C118" s="110"/>
      <c r="D118" s="177"/>
      <c r="E118" s="177"/>
      <c r="F118" s="177"/>
      <c r="G118" s="177"/>
      <c r="H118" s="177"/>
      <c r="I118" s="177"/>
    </row>
    <row r="119" spans="1:9" s="148" customFormat="1" ht="15.75">
      <c r="A119" s="110"/>
      <c r="B119" s="117"/>
      <c r="C119" s="110"/>
      <c r="D119" s="177"/>
      <c r="E119" s="177"/>
      <c r="F119" s="177"/>
      <c r="G119" s="177"/>
      <c r="H119" s="177"/>
      <c r="I119" s="177"/>
    </row>
    <row r="120" spans="4:9" ht="15.75">
      <c r="D120" s="177"/>
      <c r="E120" s="177"/>
      <c r="F120" s="177"/>
      <c r="G120" s="177"/>
      <c r="H120" s="177"/>
      <c r="I120" s="177"/>
    </row>
    <row r="121" spans="4:9" ht="15.75">
      <c r="D121" s="177"/>
      <c r="E121" s="177"/>
      <c r="F121" s="177"/>
      <c r="G121" s="177"/>
      <c r="H121" s="177"/>
      <c r="I121" s="177"/>
    </row>
    <row r="122" spans="4:9" ht="15.75">
      <c r="D122" s="177"/>
      <c r="E122" s="177"/>
      <c r="F122" s="177"/>
      <c r="G122" s="177"/>
      <c r="H122" s="177"/>
      <c r="I122" s="177"/>
    </row>
    <row r="123" spans="4:9" ht="15.75">
      <c r="D123" s="177"/>
      <c r="E123" s="177"/>
      <c r="F123" s="177"/>
      <c r="G123" s="177"/>
      <c r="H123" s="177"/>
      <c r="I123" s="177"/>
    </row>
    <row r="124" spans="4:9" ht="15.75">
      <c r="D124" s="177"/>
      <c r="E124" s="177"/>
      <c r="F124" s="177"/>
      <c r="G124" s="177"/>
      <c r="H124" s="177"/>
      <c r="I124" s="177"/>
    </row>
    <row r="125" spans="4:9" ht="15.75">
      <c r="D125" s="177"/>
      <c r="E125" s="177"/>
      <c r="F125" s="177"/>
      <c r="G125" s="177"/>
      <c r="H125" s="177"/>
      <c r="I125" s="177"/>
    </row>
    <row r="126" spans="4:9" ht="15.75">
      <c r="D126" s="177"/>
      <c r="E126" s="177"/>
      <c r="F126" s="177"/>
      <c r="G126" s="177"/>
      <c r="H126" s="177"/>
      <c r="I126" s="177"/>
    </row>
    <row r="127" spans="4:9" ht="15.75">
      <c r="D127" s="177"/>
      <c r="E127" s="177"/>
      <c r="F127" s="177"/>
      <c r="G127" s="177"/>
      <c r="H127" s="177"/>
      <c r="I127" s="177"/>
    </row>
    <row r="128" spans="4:9" ht="15.75">
      <c r="D128" s="177"/>
      <c r="E128" s="177"/>
      <c r="F128" s="177"/>
      <c r="G128" s="177"/>
      <c r="H128" s="177"/>
      <c r="I128" s="177"/>
    </row>
    <row r="129" spans="4:9" s="110" customFormat="1" ht="15.75">
      <c r="D129" s="177"/>
      <c r="E129" s="177"/>
      <c r="F129" s="177"/>
      <c r="G129" s="177"/>
      <c r="H129" s="177"/>
      <c r="I129" s="177"/>
    </row>
    <row r="130" spans="4:9" s="110" customFormat="1" ht="15.75">
      <c r="D130" s="177"/>
      <c r="E130" s="177"/>
      <c r="F130" s="177"/>
      <c r="G130" s="177"/>
      <c r="H130" s="177"/>
      <c r="I130" s="177"/>
    </row>
    <row r="131" spans="4:9" s="110" customFormat="1" ht="15.75">
      <c r="D131" s="177"/>
      <c r="E131" s="177"/>
      <c r="F131" s="177"/>
      <c r="G131" s="177"/>
      <c r="H131" s="177"/>
      <c r="I131" s="177"/>
    </row>
    <row r="132" spans="4:9" s="110" customFormat="1" ht="15.75">
      <c r="D132" s="177"/>
      <c r="E132" s="177"/>
      <c r="F132" s="177"/>
      <c r="G132" s="177"/>
      <c r="H132" s="177"/>
      <c r="I132" s="177"/>
    </row>
    <row r="133" spans="4:9" s="110" customFormat="1" ht="15.75">
      <c r="D133" s="177"/>
      <c r="E133" s="177"/>
      <c r="F133" s="177"/>
      <c r="G133" s="177"/>
      <c r="H133" s="177"/>
      <c r="I133" s="177"/>
    </row>
    <row r="134" spans="4:9" s="110" customFormat="1" ht="15.75">
      <c r="D134" s="177"/>
      <c r="E134" s="177"/>
      <c r="F134" s="177"/>
      <c r="G134" s="177"/>
      <c r="H134" s="177"/>
      <c r="I134" s="177"/>
    </row>
    <row r="135" spans="4:9" s="110" customFormat="1" ht="15.75">
      <c r="D135" s="177"/>
      <c r="E135" s="177"/>
      <c r="F135" s="177"/>
      <c r="G135" s="177"/>
      <c r="H135" s="177"/>
      <c r="I135" s="177"/>
    </row>
    <row r="136" spans="4:9" s="110" customFormat="1" ht="15.75">
      <c r="D136" s="177"/>
      <c r="E136" s="177"/>
      <c r="F136" s="177"/>
      <c r="G136" s="177"/>
      <c r="H136" s="177"/>
      <c r="I136" s="177"/>
    </row>
    <row r="137" spans="4:9" s="110" customFormat="1" ht="15.75">
      <c r="D137" s="177"/>
      <c r="E137" s="177"/>
      <c r="F137" s="177"/>
      <c r="G137" s="177"/>
      <c r="H137" s="177"/>
      <c r="I137" s="177"/>
    </row>
    <row r="138" spans="4:9" s="110" customFormat="1" ht="15.75">
      <c r="D138" s="177"/>
      <c r="E138" s="177"/>
      <c r="F138" s="177"/>
      <c r="G138" s="177"/>
      <c r="H138" s="177"/>
      <c r="I138" s="177"/>
    </row>
    <row r="139" spans="4:9" s="110" customFormat="1" ht="15.75">
      <c r="D139" s="177"/>
      <c r="E139" s="177"/>
      <c r="F139" s="177"/>
      <c r="G139" s="177"/>
      <c r="H139" s="177"/>
      <c r="I139" s="177"/>
    </row>
    <row r="140" spans="4:9" s="110" customFormat="1" ht="15.75">
      <c r="D140" s="177"/>
      <c r="E140" s="177"/>
      <c r="F140" s="177"/>
      <c r="G140" s="177"/>
      <c r="H140" s="177"/>
      <c r="I140" s="177"/>
    </row>
    <row r="141" spans="4:9" s="110" customFormat="1" ht="15.75">
      <c r="D141" s="177"/>
      <c r="E141" s="177"/>
      <c r="F141" s="177"/>
      <c r="G141" s="177"/>
      <c r="H141" s="177"/>
      <c r="I141" s="177"/>
    </row>
    <row r="142" spans="4:9" s="110" customFormat="1" ht="15.75">
      <c r="D142" s="177"/>
      <c r="E142" s="177"/>
      <c r="F142" s="177"/>
      <c r="G142" s="177"/>
      <c r="H142" s="177"/>
      <c r="I142" s="177"/>
    </row>
    <row r="143" spans="4:9" s="110" customFormat="1" ht="15.75">
      <c r="D143" s="177"/>
      <c r="E143" s="177"/>
      <c r="F143" s="177"/>
      <c r="G143" s="177"/>
      <c r="H143" s="177"/>
      <c r="I143" s="177"/>
    </row>
    <row r="144" spans="4:9" s="110" customFormat="1" ht="15.75">
      <c r="D144" s="177"/>
      <c r="E144" s="177"/>
      <c r="F144" s="177"/>
      <c r="G144" s="177"/>
      <c r="H144" s="177"/>
      <c r="I144" s="177"/>
    </row>
    <row r="145" spans="4:9" s="110" customFormat="1" ht="15.75">
      <c r="D145" s="177"/>
      <c r="E145" s="177"/>
      <c r="F145" s="177"/>
      <c r="G145" s="177"/>
      <c r="H145" s="177"/>
      <c r="I145" s="177"/>
    </row>
    <row r="146" spans="4:9" s="110" customFormat="1" ht="15.75">
      <c r="D146" s="177"/>
      <c r="E146" s="177"/>
      <c r="F146" s="177"/>
      <c r="G146" s="177"/>
      <c r="H146" s="177"/>
      <c r="I146" s="177"/>
    </row>
    <row r="147" spans="4:9" s="110" customFormat="1" ht="15.75">
      <c r="D147" s="177"/>
      <c r="E147" s="177"/>
      <c r="F147" s="177"/>
      <c r="G147" s="177"/>
      <c r="H147" s="177"/>
      <c r="I147" s="177"/>
    </row>
    <row r="148" spans="4:9" s="110" customFormat="1" ht="15.75">
      <c r="D148" s="177"/>
      <c r="E148" s="177"/>
      <c r="F148" s="177"/>
      <c r="G148" s="177"/>
      <c r="H148" s="177"/>
      <c r="I148" s="177"/>
    </row>
    <row r="149" spans="4:9" s="110" customFormat="1" ht="15.75">
      <c r="D149" s="177"/>
      <c r="E149" s="177"/>
      <c r="F149" s="177"/>
      <c r="G149" s="177"/>
      <c r="H149" s="177"/>
      <c r="I149" s="177"/>
    </row>
    <row r="150" spans="4:9" s="110" customFormat="1" ht="15.75">
      <c r="D150" s="177"/>
      <c r="E150" s="177"/>
      <c r="F150" s="177"/>
      <c r="G150" s="177"/>
      <c r="H150" s="177"/>
      <c r="I150" s="177"/>
    </row>
    <row r="151" spans="4:9" s="110" customFormat="1" ht="15.75">
      <c r="D151" s="177"/>
      <c r="E151" s="177"/>
      <c r="F151" s="177"/>
      <c r="G151" s="177"/>
      <c r="H151" s="177"/>
      <c r="I151" s="177"/>
    </row>
    <row r="152" spans="4:9" s="110" customFormat="1" ht="15.75">
      <c r="D152" s="177"/>
      <c r="E152" s="177"/>
      <c r="F152" s="177"/>
      <c r="G152" s="177"/>
      <c r="H152" s="177"/>
      <c r="I152" s="177"/>
    </row>
    <row r="153" spans="4:9" s="110" customFormat="1" ht="15.75">
      <c r="D153" s="177"/>
      <c r="E153" s="177"/>
      <c r="F153" s="177"/>
      <c r="G153" s="177"/>
      <c r="H153" s="177"/>
      <c r="I153" s="177"/>
    </row>
    <row r="154" spans="4:9" s="110" customFormat="1" ht="15.75">
      <c r="D154" s="177"/>
      <c r="E154" s="177"/>
      <c r="F154" s="177"/>
      <c r="G154" s="177"/>
      <c r="H154" s="177"/>
      <c r="I154" s="177"/>
    </row>
    <row r="155" spans="4:9" s="110" customFormat="1" ht="15.75">
      <c r="D155" s="177"/>
      <c r="E155" s="177"/>
      <c r="F155" s="177"/>
      <c r="G155" s="177"/>
      <c r="H155" s="177"/>
      <c r="I155" s="177"/>
    </row>
    <row r="156" spans="4:9" s="110" customFormat="1" ht="15.75">
      <c r="D156" s="177"/>
      <c r="E156" s="177"/>
      <c r="F156" s="177"/>
      <c r="G156" s="177"/>
      <c r="H156" s="177"/>
      <c r="I156" s="177"/>
    </row>
    <row r="157" spans="4:9" s="110" customFormat="1" ht="15.75">
      <c r="D157" s="177"/>
      <c r="E157" s="177"/>
      <c r="F157" s="177"/>
      <c r="G157" s="177"/>
      <c r="H157" s="177"/>
      <c r="I157" s="177"/>
    </row>
    <row r="158" spans="4:9" s="110" customFormat="1" ht="15.75">
      <c r="D158" s="177"/>
      <c r="E158" s="177"/>
      <c r="F158" s="177"/>
      <c r="G158" s="177"/>
      <c r="H158" s="177"/>
      <c r="I158" s="177"/>
    </row>
    <row r="159" spans="4:9" s="110" customFormat="1" ht="15.75">
      <c r="D159" s="177"/>
      <c r="E159" s="177"/>
      <c r="F159" s="177"/>
      <c r="G159" s="177"/>
      <c r="H159" s="177"/>
      <c r="I159" s="177"/>
    </row>
    <row r="160" spans="4:9" s="110" customFormat="1" ht="15.75">
      <c r="D160" s="177"/>
      <c r="E160" s="177"/>
      <c r="F160" s="177"/>
      <c r="G160" s="177"/>
      <c r="H160" s="177"/>
      <c r="I160" s="177"/>
    </row>
    <row r="161" spans="4:9" s="110" customFormat="1" ht="15.75">
      <c r="D161" s="177"/>
      <c r="E161" s="177"/>
      <c r="F161" s="177"/>
      <c r="G161" s="177"/>
      <c r="H161" s="177"/>
      <c r="I161" s="177"/>
    </row>
    <row r="162" spans="4:9" s="110" customFormat="1" ht="15.75">
      <c r="D162" s="177"/>
      <c r="E162" s="177"/>
      <c r="F162" s="177"/>
      <c r="G162" s="177"/>
      <c r="H162" s="177"/>
      <c r="I162" s="177"/>
    </row>
    <row r="163" spans="4:9" s="110" customFormat="1" ht="15.75">
      <c r="D163" s="177"/>
      <c r="E163" s="177"/>
      <c r="F163" s="177"/>
      <c r="G163" s="177"/>
      <c r="H163" s="177"/>
      <c r="I163" s="177"/>
    </row>
    <row r="164" spans="4:9" s="110" customFormat="1" ht="15.75">
      <c r="D164" s="177"/>
      <c r="E164" s="177"/>
      <c r="F164" s="177"/>
      <c r="G164" s="177"/>
      <c r="H164" s="177"/>
      <c r="I164" s="177"/>
    </row>
    <row r="165" spans="4:9" s="110" customFormat="1" ht="15.75">
      <c r="D165" s="177"/>
      <c r="E165" s="177"/>
      <c r="F165" s="177"/>
      <c r="G165" s="177"/>
      <c r="H165" s="177"/>
      <c r="I165" s="177"/>
    </row>
    <row r="166" spans="4:9" s="110" customFormat="1" ht="15.75">
      <c r="D166" s="177"/>
      <c r="E166" s="177"/>
      <c r="F166" s="177"/>
      <c r="G166" s="177"/>
      <c r="H166" s="177"/>
      <c r="I166" s="177"/>
    </row>
    <row r="167" spans="4:9" s="110" customFormat="1" ht="15.75">
      <c r="D167" s="177"/>
      <c r="E167" s="177"/>
      <c r="F167" s="177"/>
      <c r="G167" s="177"/>
      <c r="H167" s="177"/>
      <c r="I167" s="177"/>
    </row>
    <row r="168" spans="4:9" s="110" customFormat="1" ht="15.75">
      <c r="D168" s="177"/>
      <c r="E168" s="177"/>
      <c r="F168" s="177"/>
      <c r="G168" s="177"/>
      <c r="H168" s="177"/>
      <c r="I168" s="177"/>
    </row>
    <row r="169" spans="4:9" s="110" customFormat="1" ht="15.75">
      <c r="D169" s="177"/>
      <c r="E169" s="177"/>
      <c r="F169" s="177"/>
      <c r="G169" s="177"/>
      <c r="H169" s="177"/>
      <c r="I169" s="177"/>
    </row>
    <row r="170" spans="4:9" s="110" customFormat="1" ht="15.75">
      <c r="D170" s="177"/>
      <c r="E170" s="177"/>
      <c r="F170" s="177"/>
      <c r="G170" s="177"/>
      <c r="H170" s="177"/>
      <c r="I170" s="177"/>
    </row>
    <row r="171" spans="4:9" s="110" customFormat="1" ht="15.75">
      <c r="D171" s="177"/>
      <c r="E171" s="177"/>
      <c r="F171" s="177"/>
      <c r="G171" s="177"/>
      <c r="H171" s="177"/>
      <c r="I171" s="177"/>
    </row>
    <row r="172" spans="4:9" s="110" customFormat="1" ht="15.75">
      <c r="D172" s="177"/>
      <c r="E172" s="177"/>
      <c r="F172" s="177"/>
      <c r="G172" s="177"/>
      <c r="H172" s="177"/>
      <c r="I172" s="177"/>
    </row>
    <row r="173" spans="4:9" s="110" customFormat="1" ht="15.75">
      <c r="D173" s="177"/>
      <c r="E173" s="177"/>
      <c r="F173" s="177"/>
      <c r="G173" s="177"/>
      <c r="H173" s="177"/>
      <c r="I173" s="177"/>
    </row>
    <row r="174" spans="4:9" s="110" customFormat="1" ht="15.75">
      <c r="D174" s="177"/>
      <c r="E174" s="177"/>
      <c r="F174" s="177"/>
      <c r="G174" s="177"/>
      <c r="H174" s="177"/>
      <c r="I174" s="177"/>
    </row>
    <row r="175" spans="4:9" s="110" customFormat="1" ht="15.75">
      <c r="D175" s="177"/>
      <c r="E175" s="177"/>
      <c r="F175" s="177"/>
      <c r="G175" s="177"/>
      <c r="H175" s="177"/>
      <c r="I175" s="177"/>
    </row>
    <row r="176" spans="4:9" s="110" customFormat="1" ht="15.75">
      <c r="D176" s="177"/>
      <c r="E176" s="177"/>
      <c r="F176" s="177"/>
      <c r="G176" s="177"/>
      <c r="H176" s="177"/>
      <c r="I176" s="177"/>
    </row>
    <row r="177" spans="4:9" s="110" customFormat="1" ht="15.75">
      <c r="D177" s="177"/>
      <c r="E177" s="177"/>
      <c r="F177" s="177"/>
      <c r="G177" s="177"/>
      <c r="H177" s="177"/>
      <c r="I177" s="177"/>
    </row>
    <row r="178" spans="4:9" s="110" customFormat="1" ht="15.75">
      <c r="D178" s="177"/>
      <c r="E178" s="177"/>
      <c r="F178" s="177"/>
      <c r="G178" s="177"/>
      <c r="H178" s="177"/>
      <c r="I178" s="177"/>
    </row>
    <row r="179" spans="4:9" s="110" customFormat="1" ht="15.75">
      <c r="D179" s="177"/>
      <c r="E179" s="177"/>
      <c r="F179" s="177"/>
      <c r="G179" s="177"/>
      <c r="H179" s="177"/>
      <c r="I179" s="177"/>
    </row>
    <row r="180" spans="4:9" s="110" customFormat="1" ht="15.75">
      <c r="D180" s="177"/>
      <c r="E180" s="177"/>
      <c r="F180" s="177"/>
      <c r="G180" s="177"/>
      <c r="H180" s="177"/>
      <c r="I180" s="177"/>
    </row>
    <row r="181" spans="4:9" s="110" customFormat="1" ht="15.75">
      <c r="D181" s="177"/>
      <c r="E181" s="177"/>
      <c r="F181" s="177"/>
      <c r="G181" s="177"/>
      <c r="H181" s="177"/>
      <c r="I181" s="177"/>
    </row>
    <row r="182" spans="4:9" s="110" customFormat="1" ht="15.75">
      <c r="D182" s="177"/>
      <c r="E182" s="177"/>
      <c r="F182" s="177"/>
      <c r="G182" s="177"/>
      <c r="H182" s="177"/>
      <c r="I182" s="177"/>
    </row>
    <row r="183" spans="4:9" s="110" customFormat="1" ht="15.75">
      <c r="D183" s="177"/>
      <c r="E183" s="177"/>
      <c r="F183" s="177"/>
      <c r="G183" s="177"/>
      <c r="H183" s="177"/>
      <c r="I183" s="177"/>
    </row>
    <row r="184" spans="4:9" s="110" customFormat="1" ht="15.75">
      <c r="D184" s="177"/>
      <c r="E184" s="177"/>
      <c r="F184" s="177"/>
      <c r="G184" s="177"/>
      <c r="H184" s="177"/>
      <c r="I184" s="177"/>
    </row>
    <row r="185" spans="4:9" s="110" customFormat="1" ht="15.75">
      <c r="D185" s="177"/>
      <c r="E185" s="177"/>
      <c r="F185" s="177"/>
      <c r="G185" s="177"/>
      <c r="H185" s="177"/>
      <c r="I185" s="177"/>
    </row>
    <row r="186" spans="4:9" s="110" customFormat="1" ht="15.75">
      <c r="D186" s="177"/>
      <c r="E186" s="177"/>
      <c r="F186" s="177"/>
      <c r="G186" s="177"/>
      <c r="H186" s="177"/>
      <c r="I186" s="177"/>
    </row>
    <row r="187" spans="4:9" s="110" customFormat="1" ht="15.75">
      <c r="D187" s="177"/>
      <c r="E187" s="177"/>
      <c r="F187" s="177"/>
      <c r="G187" s="177"/>
      <c r="H187" s="177"/>
      <c r="I187" s="177"/>
    </row>
    <row r="188" spans="4:9" s="110" customFormat="1" ht="15.75">
      <c r="D188" s="177"/>
      <c r="E188" s="177"/>
      <c r="F188" s="177"/>
      <c r="G188" s="177"/>
      <c r="H188" s="177"/>
      <c r="I188" s="177"/>
    </row>
    <row r="189" spans="4:9" s="110" customFormat="1" ht="15.75">
      <c r="D189" s="177"/>
      <c r="E189" s="177"/>
      <c r="F189" s="177"/>
      <c r="G189" s="177"/>
      <c r="H189" s="177"/>
      <c r="I189" s="177"/>
    </row>
    <row r="190" spans="4:9" s="110" customFormat="1" ht="15.75">
      <c r="D190" s="177"/>
      <c r="E190" s="177"/>
      <c r="F190" s="177"/>
      <c r="G190" s="177"/>
      <c r="H190" s="177"/>
      <c r="I190" s="177"/>
    </row>
    <row r="191" spans="4:9" s="110" customFormat="1" ht="15.75">
      <c r="D191" s="177"/>
      <c r="E191" s="177"/>
      <c r="F191" s="177"/>
      <c r="G191" s="177"/>
      <c r="H191" s="177"/>
      <c r="I191" s="177"/>
    </row>
    <row r="192" spans="4:9" s="110" customFormat="1" ht="15.75">
      <c r="D192" s="177"/>
      <c r="E192" s="177"/>
      <c r="F192" s="177"/>
      <c r="G192" s="177"/>
      <c r="H192" s="177"/>
      <c r="I192" s="177"/>
    </row>
    <row r="193" spans="4:9" s="110" customFormat="1" ht="15.75">
      <c r="D193" s="177"/>
      <c r="E193" s="177"/>
      <c r="F193" s="177"/>
      <c r="G193" s="177"/>
      <c r="H193" s="177"/>
      <c r="I193" s="177"/>
    </row>
    <row r="194" spans="4:9" s="110" customFormat="1" ht="15.75">
      <c r="D194" s="177"/>
      <c r="E194" s="177"/>
      <c r="F194" s="177"/>
      <c r="G194" s="177"/>
      <c r="H194" s="177"/>
      <c r="I194" s="177"/>
    </row>
    <row r="195" spans="4:9" s="110" customFormat="1" ht="15.75">
      <c r="D195" s="177"/>
      <c r="E195" s="177"/>
      <c r="F195" s="177"/>
      <c r="G195" s="177"/>
      <c r="H195" s="177"/>
      <c r="I195" s="177"/>
    </row>
    <row r="196" spans="4:9" s="110" customFormat="1" ht="15.75">
      <c r="D196" s="177"/>
      <c r="E196" s="177"/>
      <c r="F196" s="177"/>
      <c r="G196" s="177"/>
      <c r="H196" s="177"/>
      <c r="I196" s="177"/>
    </row>
    <row r="197" spans="4:9" s="110" customFormat="1" ht="15.75">
      <c r="D197" s="177"/>
      <c r="E197" s="177"/>
      <c r="F197" s="177"/>
      <c r="G197" s="177"/>
      <c r="H197" s="177"/>
      <c r="I197" s="177"/>
    </row>
    <row r="198" spans="4:9" s="110" customFormat="1" ht="15.75">
      <c r="D198" s="177"/>
      <c r="E198" s="177"/>
      <c r="F198" s="177"/>
      <c r="G198" s="177"/>
      <c r="H198" s="177"/>
      <c r="I198" s="177"/>
    </row>
    <row r="199" spans="4:9" s="110" customFormat="1" ht="15.75">
      <c r="D199" s="177"/>
      <c r="E199" s="177"/>
      <c r="F199" s="177"/>
      <c r="G199" s="177"/>
      <c r="H199" s="177"/>
      <c r="I199" s="177"/>
    </row>
    <row r="200" spans="4:9" s="110" customFormat="1" ht="15.75">
      <c r="D200" s="177"/>
      <c r="E200" s="177"/>
      <c r="F200" s="177"/>
      <c r="G200" s="177"/>
      <c r="H200" s="177"/>
      <c r="I200" s="177"/>
    </row>
    <row r="201" spans="4:9" s="110" customFormat="1" ht="15.75">
      <c r="D201" s="177"/>
      <c r="E201" s="177"/>
      <c r="F201" s="177"/>
      <c r="G201" s="177"/>
      <c r="H201" s="177"/>
      <c r="I201" s="177"/>
    </row>
    <row r="202" spans="4:9" s="110" customFormat="1" ht="15.75">
      <c r="D202" s="177"/>
      <c r="E202" s="177"/>
      <c r="F202" s="177"/>
      <c r="G202" s="177"/>
      <c r="H202" s="177"/>
      <c r="I202" s="177"/>
    </row>
    <row r="203" spans="4:9" s="110" customFormat="1" ht="15.75">
      <c r="D203" s="177"/>
      <c r="E203" s="177"/>
      <c r="F203" s="177"/>
      <c r="G203" s="177"/>
      <c r="H203" s="177"/>
      <c r="I203" s="177"/>
    </row>
    <row r="204" spans="4:9" s="110" customFormat="1" ht="15.75">
      <c r="D204" s="177"/>
      <c r="E204" s="177"/>
      <c r="F204" s="177"/>
      <c r="G204" s="177"/>
      <c r="H204" s="177"/>
      <c r="I204" s="177"/>
    </row>
    <row r="205" spans="4:9" s="110" customFormat="1" ht="15.75">
      <c r="D205" s="177"/>
      <c r="E205" s="177"/>
      <c r="F205" s="177"/>
      <c r="G205" s="177"/>
      <c r="H205" s="177"/>
      <c r="I205" s="177"/>
    </row>
    <row r="206" spans="4:9" s="110" customFormat="1" ht="15.75">
      <c r="D206" s="177"/>
      <c r="E206" s="177"/>
      <c r="F206" s="177"/>
      <c r="G206" s="177"/>
      <c r="H206" s="177"/>
      <c r="I206" s="177"/>
    </row>
    <row r="207" spans="4:9" s="110" customFormat="1" ht="15.75">
      <c r="D207" s="177"/>
      <c r="E207" s="177"/>
      <c r="F207" s="177"/>
      <c r="G207" s="177"/>
      <c r="H207" s="177"/>
      <c r="I207" s="177"/>
    </row>
    <row r="208" spans="4:9" s="110" customFormat="1" ht="15.75">
      <c r="D208" s="177"/>
      <c r="E208" s="177"/>
      <c r="F208" s="177"/>
      <c r="G208" s="177"/>
      <c r="H208" s="177"/>
      <c r="I208" s="177"/>
    </row>
    <row r="209" spans="4:9" s="110" customFormat="1" ht="15.75">
      <c r="D209" s="177"/>
      <c r="E209" s="177"/>
      <c r="F209" s="177"/>
      <c r="G209" s="177"/>
      <c r="H209" s="177"/>
      <c r="I209" s="177"/>
    </row>
    <row r="210" spans="4:9" s="110" customFormat="1" ht="15.75">
      <c r="D210" s="177"/>
      <c r="E210" s="177"/>
      <c r="F210" s="177"/>
      <c r="G210" s="177"/>
      <c r="H210" s="177"/>
      <c r="I210" s="177"/>
    </row>
    <row r="211" spans="4:9" s="110" customFormat="1" ht="15.75">
      <c r="D211" s="177"/>
      <c r="E211" s="177"/>
      <c r="F211" s="177"/>
      <c r="G211" s="177"/>
      <c r="H211" s="177"/>
      <c r="I211" s="177"/>
    </row>
    <row r="212" spans="4:9" s="110" customFormat="1" ht="15.75">
      <c r="D212" s="177"/>
      <c r="E212" s="177"/>
      <c r="F212" s="177"/>
      <c r="G212" s="177"/>
      <c r="H212" s="177"/>
      <c r="I212" s="177"/>
    </row>
    <row r="213" spans="4:9" s="110" customFormat="1" ht="15.75">
      <c r="D213" s="177"/>
      <c r="E213" s="177"/>
      <c r="F213" s="177"/>
      <c r="G213" s="177"/>
      <c r="H213" s="177"/>
      <c r="I213" s="177"/>
    </row>
    <row r="214" spans="4:9" s="110" customFormat="1" ht="15.75">
      <c r="D214" s="177"/>
      <c r="E214" s="177"/>
      <c r="F214" s="177"/>
      <c r="G214" s="177"/>
      <c r="H214" s="177"/>
      <c r="I214" s="177"/>
    </row>
    <row r="215" spans="4:9" s="110" customFormat="1" ht="15.75">
      <c r="D215" s="177"/>
      <c r="E215" s="177"/>
      <c r="F215" s="177"/>
      <c r="G215" s="177"/>
      <c r="H215" s="177"/>
      <c r="I215" s="177"/>
    </row>
    <row r="216" spans="4:9" s="110" customFormat="1" ht="15.75">
      <c r="D216" s="177"/>
      <c r="E216" s="177"/>
      <c r="F216" s="177"/>
      <c r="G216" s="177"/>
      <c r="H216" s="177"/>
      <c r="I216" s="177"/>
    </row>
    <row r="217" spans="4:9" s="110" customFormat="1" ht="15.75">
      <c r="D217" s="177"/>
      <c r="E217" s="177"/>
      <c r="F217" s="177"/>
      <c r="G217" s="177"/>
      <c r="H217" s="177"/>
      <c r="I217" s="177"/>
    </row>
    <row r="218" spans="4:9" s="110" customFormat="1" ht="15.75">
      <c r="D218" s="177"/>
      <c r="E218" s="177"/>
      <c r="F218" s="177"/>
      <c r="G218" s="177"/>
      <c r="H218" s="177"/>
      <c r="I218" s="177"/>
    </row>
    <row r="219" spans="4:9" s="110" customFormat="1" ht="15.75">
      <c r="D219" s="177"/>
      <c r="E219" s="177"/>
      <c r="F219" s="177"/>
      <c r="G219" s="177"/>
      <c r="H219" s="177"/>
      <c r="I219" s="177"/>
    </row>
    <row r="220" spans="4:9" s="110" customFormat="1" ht="15.75">
      <c r="D220" s="177"/>
      <c r="E220" s="177"/>
      <c r="F220" s="177"/>
      <c r="G220" s="177"/>
      <c r="H220" s="177"/>
      <c r="I220" s="177"/>
    </row>
    <row r="221" spans="4:9" s="110" customFormat="1" ht="15.75">
      <c r="D221" s="177"/>
      <c r="E221" s="177"/>
      <c r="F221" s="177"/>
      <c r="G221" s="177"/>
      <c r="H221" s="177"/>
      <c r="I221" s="177"/>
    </row>
    <row r="222" spans="4:9" s="110" customFormat="1" ht="15.75">
      <c r="D222" s="177"/>
      <c r="E222" s="177"/>
      <c r="F222" s="177"/>
      <c r="G222" s="177"/>
      <c r="H222" s="177"/>
      <c r="I222" s="177"/>
    </row>
    <row r="223" spans="4:9" s="110" customFormat="1" ht="15.75">
      <c r="D223" s="177"/>
      <c r="E223" s="177"/>
      <c r="F223" s="177"/>
      <c r="G223" s="177"/>
      <c r="H223" s="177"/>
      <c r="I223" s="177"/>
    </row>
    <row r="224" spans="4:9" s="110" customFormat="1" ht="15.75">
      <c r="D224" s="177"/>
      <c r="E224" s="177"/>
      <c r="F224" s="177"/>
      <c r="G224" s="177"/>
      <c r="H224" s="177"/>
      <c r="I224" s="177"/>
    </row>
    <row r="225" spans="4:9" s="110" customFormat="1" ht="15.75">
      <c r="D225" s="177"/>
      <c r="E225" s="177"/>
      <c r="F225" s="177"/>
      <c r="G225" s="177"/>
      <c r="H225" s="177"/>
      <c r="I225" s="177"/>
    </row>
    <row r="226" spans="4:9" s="110" customFormat="1" ht="15.75">
      <c r="D226" s="177"/>
      <c r="E226" s="177"/>
      <c r="F226" s="177"/>
      <c r="G226" s="177"/>
      <c r="H226" s="177"/>
      <c r="I226" s="177"/>
    </row>
    <row r="227" spans="4:9" s="110" customFormat="1" ht="15.75">
      <c r="D227" s="177"/>
      <c r="E227" s="177"/>
      <c r="F227" s="177"/>
      <c r="G227" s="177"/>
      <c r="H227" s="177"/>
      <c r="I227" s="177"/>
    </row>
    <row r="228" spans="4:9" s="110" customFormat="1" ht="15.75">
      <c r="D228" s="177"/>
      <c r="E228" s="177"/>
      <c r="F228" s="177"/>
      <c r="G228" s="177"/>
      <c r="H228" s="177"/>
      <c r="I228" s="177"/>
    </row>
    <row r="229" spans="4:9" s="110" customFormat="1" ht="15.75">
      <c r="D229" s="177"/>
      <c r="E229" s="177"/>
      <c r="F229" s="177"/>
      <c r="G229" s="177"/>
      <c r="H229" s="177"/>
      <c r="I229" s="177"/>
    </row>
    <row r="230" spans="4:9" s="110" customFormat="1" ht="15.75">
      <c r="D230" s="177"/>
      <c r="E230" s="177"/>
      <c r="F230" s="177"/>
      <c r="G230" s="177"/>
      <c r="H230" s="177"/>
      <c r="I230" s="177"/>
    </row>
    <row r="231" spans="4:9" s="110" customFormat="1" ht="15.75">
      <c r="D231" s="177"/>
      <c r="E231" s="177"/>
      <c r="F231" s="177"/>
      <c r="G231" s="177"/>
      <c r="H231" s="177"/>
      <c r="I231" s="177"/>
    </row>
    <row r="232" spans="4:9" s="110" customFormat="1" ht="15.75">
      <c r="D232" s="177"/>
      <c r="E232" s="177"/>
      <c r="F232" s="177"/>
      <c r="G232" s="177"/>
      <c r="H232" s="177"/>
      <c r="I232" s="177"/>
    </row>
    <row r="233" spans="4:9" s="110" customFormat="1" ht="15.75">
      <c r="D233" s="177"/>
      <c r="E233" s="177"/>
      <c r="F233" s="177"/>
      <c r="G233" s="177"/>
      <c r="H233" s="177"/>
      <c r="I233" s="177"/>
    </row>
    <row r="234" spans="4:9" s="110" customFormat="1" ht="15.75">
      <c r="D234" s="177"/>
      <c r="E234" s="177"/>
      <c r="F234" s="177"/>
      <c r="G234" s="177"/>
      <c r="H234" s="177"/>
      <c r="I234" s="177"/>
    </row>
    <row r="235" spans="4:9" s="110" customFormat="1" ht="15.75">
      <c r="D235" s="177"/>
      <c r="E235" s="177"/>
      <c r="F235" s="177"/>
      <c r="G235" s="177"/>
      <c r="H235" s="177"/>
      <c r="I235" s="177"/>
    </row>
    <row r="236" spans="4:9" s="110" customFormat="1" ht="15.75">
      <c r="D236" s="177"/>
      <c r="E236" s="177"/>
      <c r="F236" s="177"/>
      <c r="G236" s="177"/>
      <c r="H236" s="177"/>
      <c r="I236" s="177"/>
    </row>
    <row r="237" spans="4:9" s="110" customFormat="1" ht="15.75">
      <c r="D237" s="177"/>
      <c r="E237" s="177"/>
      <c r="F237" s="177"/>
      <c r="G237" s="177"/>
      <c r="H237" s="177"/>
      <c r="I237" s="177"/>
    </row>
    <row r="238" spans="4:9" s="110" customFormat="1" ht="15.75">
      <c r="D238" s="177"/>
      <c r="E238" s="177"/>
      <c r="F238" s="177"/>
      <c r="G238" s="177"/>
      <c r="H238" s="177"/>
      <c r="I238" s="177"/>
    </row>
    <row r="239" spans="4:9" s="110" customFormat="1" ht="15.75">
      <c r="D239" s="177"/>
      <c r="E239" s="177"/>
      <c r="F239" s="177"/>
      <c r="G239" s="177"/>
      <c r="H239" s="177"/>
      <c r="I239" s="177"/>
    </row>
    <row r="240" spans="4:9" s="110" customFormat="1" ht="15.75">
      <c r="D240" s="177"/>
      <c r="E240" s="177"/>
      <c r="F240" s="177"/>
      <c r="G240" s="177"/>
      <c r="H240" s="177"/>
      <c r="I240" s="177"/>
    </row>
    <row r="241" spans="4:9" s="110" customFormat="1" ht="15.75">
      <c r="D241" s="177"/>
      <c r="E241" s="177"/>
      <c r="F241" s="177"/>
      <c r="G241" s="177"/>
      <c r="H241" s="177"/>
      <c r="I241" s="177"/>
    </row>
    <row r="242" spans="4:9" s="110" customFormat="1" ht="15.75">
      <c r="D242" s="177"/>
      <c r="E242" s="177"/>
      <c r="F242" s="177"/>
      <c r="G242" s="177"/>
      <c r="H242" s="177"/>
      <c r="I242" s="177"/>
    </row>
    <row r="243" spans="4:9" s="110" customFormat="1" ht="15.75">
      <c r="D243" s="177"/>
      <c r="E243" s="177"/>
      <c r="F243" s="177"/>
      <c r="G243" s="177"/>
      <c r="H243" s="177"/>
      <c r="I243" s="177"/>
    </row>
    <row r="244" spans="4:9" s="110" customFormat="1" ht="15.75">
      <c r="D244" s="177"/>
      <c r="E244" s="177"/>
      <c r="F244" s="177"/>
      <c r="G244" s="177"/>
      <c r="H244" s="177"/>
      <c r="I244" s="177"/>
    </row>
    <row r="245" spans="4:9" s="110" customFormat="1" ht="15.75">
      <c r="D245" s="177"/>
      <c r="E245" s="177"/>
      <c r="F245" s="177"/>
      <c r="G245" s="177"/>
      <c r="H245" s="177"/>
      <c r="I245" s="177"/>
    </row>
    <row r="246" spans="4:9" s="110" customFormat="1" ht="15.75">
      <c r="D246" s="177"/>
      <c r="E246" s="177"/>
      <c r="F246" s="177"/>
      <c r="G246" s="177"/>
      <c r="H246" s="177"/>
      <c r="I246" s="177"/>
    </row>
    <row r="247" spans="4:9" s="110" customFormat="1" ht="15.75">
      <c r="D247" s="177"/>
      <c r="E247" s="177"/>
      <c r="F247" s="177"/>
      <c r="G247" s="177"/>
      <c r="H247" s="177"/>
      <c r="I247" s="177"/>
    </row>
    <row r="248" spans="4:9" s="110" customFormat="1" ht="15.75">
      <c r="D248" s="177"/>
      <c r="E248" s="177"/>
      <c r="F248" s="177"/>
      <c r="G248" s="177"/>
      <c r="H248" s="177"/>
      <c r="I248" s="177"/>
    </row>
    <row r="249" spans="4:9" s="110" customFormat="1" ht="15.75">
      <c r="D249" s="177"/>
      <c r="E249" s="177"/>
      <c r="F249" s="177"/>
      <c r="G249" s="177"/>
      <c r="H249" s="177"/>
      <c r="I249" s="177"/>
    </row>
    <row r="250" spans="4:9" s="110" customFormat="1" ht="15.75">
      <c r="D250" s="177"/>
      <c r="E250" s="177"/>
      <c r="F250" s="177"/>
      <c r="G250" s="177"/>
      <c r="H250" s="177"/>
      <c r="I250" s="177"/>
    </row>
    <row r="251" spans="4:9" s="110" customFormat="1" ht="15.75">
      <c r="D251" s="177"/>
      <c r="E251" s="177"/>
      <c r="F251" s="177"/>
      <c r="G251" s="177"/>
      <c r="H251" s="177"/>
      <c r="I251" s="177"/>
    </row>
    <row r="252" spans="4:9" s="110" customFormat="1" ht="15.75">
      <c r="D252" s="177"/>
      <c r="E252" s="177"/>
      <c r="F252" s="177"/>
      <c r="G252" s="177"/>
      <c r="H252" s="177"/>
      <c r="I252" s="177"/>
    </row>
    <row r="253" spans="4:9" s="110" customFormat="1" ht="15.75">
      <c r="D253" s="177"/>
      <c r="E253" s="177"/>
      <c r="F253" s="177"/>
      <c r="G253" s="177"/>
      <c r="H253" s="177"/>
      <c r="I253" s="177"/>
    </row>
    <row r="254" spans="4:9" s="110" customFormat="1" ht="15.75">
      <c r="D254" s="177"/>
      <c r="E254" s="177"/>
      <c r="F254" s="177"/>
      <c r="G254" s="177"/>
      <c r="H254" s="177"/>
      <c r="I254" s="177"/>
    </row>
    <row r="255" spans="4:9" s="110" customFormat="1" ht="15.75">
      <c r="D255" s="177"/>
      <c r="E255" s="177"/>
      <c r="F255" s="177"/>
      <c r="G255" s="177"/>
      <c r="H255" s="177"/>
      <c r="I255" s="177"/>
    </row>
    <row r="256" spans="4:9" s="110" customFormat="1" ht="15.75">
      <c r="D256" s="177"/>
      <c r="E256" s="177"/>
      <c r="F256" s="177"/>
      <c r="G256" s="177"/>
      <c r="H256" s="177"/>
      <c r="I256" s="177"/>
    </row>
    <row r="257" spans="4:9" s="110" customFormat="1" ht="15.75">
      <c r="D257" s="177"/>
      <c r="E257" s="177"/>
      <c r="F257" s="177"/>
      <c r="G257" s="177"/>
      <c r="H257" s="177"/>
      <c r="I257" s="177"/>
    </row>
    <row r="258" spans="4:9" s="110" customFormat="1" ht="15.75">
      <c r="D258" s="177"/>
      <c r="E258" s="177"/>
      <c r="F258" s="177"/>
      <c r="G258" s="177"/>
      <c r="H258" s="177"/>
      <c r="I258" s="177"/>
    </row>
    <row r="259" spans="4:9" s="110" customFormat="1" ht="15.75">
      <c r="D259" s="177"/>
      <c r="E259" s="177"/>
      <c r="F259" s="177"/>
      <c r="G259" s="177"/>
      <c r="H259" s="177"/>
      <c r="I259" s="177"/>
    </row>
    <row r="260" spans="4:9" s="110" customFormat="1" ht="15.75">
      <c r="D260" s="177"/>
      <c r="E260" s="177"/>
      <c r="F260" s="177"/>
      <c r="G260" s="177"/>
      <c r="H260" s="177"/>
      <c r="I260" s="177"/>
    </row>
    <row r="261" spans="4:9" s="110" customFormat="1" ht="15.75">
      <c r="D261" s="177"/>
      <c r="E261" s="177"/>
      <c r="F261" s="177"/>
      <c r="G261" s="177"/>
      <c r="H261" s="177"/>
      <c r="I261" s="177"/>
    </row>
    <row r="262" spans="4:9" s="110" customFormat="1" ht="15.75">
      <c r="D262" s="177"/>
      <c r="E262" s="177"/>
      <c r="F262" s="177"/>
      <c r="G262" s="177"/>
      <c r="H262" s="177"/>
      <c r="I262" s="177"/>
    </row>
    <row r="263" spans="4:9" s="110" customFormat="1" ht="15.75">
      <c r="D263" s="177"/>
      <c r="E263" s="177"/>
      <c r="F263" s="177"/>
      <c r="G263" s="177"/>
      <c r="H263" s="177"/>
      <c r="I263" s="177"/>
    </row>
    <row r="264" spans="4:9" s="110" customFormat="1" ht="15.75">
      <c r="D264" s="177"/>
      <c r="E264" s="177"/>
      <c r="F264" s="177"/>
      <c r="G264" s="177"/>
      <c r="H264" s="177"/>
      <c r="I264" s="177"/>
    </row>
  </sheetData>
  <sheetProtection/>
  <mergeCells count="18">
    <mergeCell ref="B32:F32"/>
    <mergeCell ref="B33:F33"/>
    <mergeCell ref="B42:I42"/>
    <mergeCell ref="B36:I36"/>
    <mergeCell ref="B37:I37"/>
    <mergeCell ref="B38:I38"/>
    <mergeCell ref="B39:I39"/>
    <mergeCell ref="B40:I40"/>
    <mergeCell ref="A3:D3"/>
    <mergeCell ref="A4:D4"/>
    <mergeCell ref="A5:D5"/>
    <mergeCell ref="B41:I41"/>
    <mergeCell ref="B34:I34"/>
    <mergeCell ref="A8:A10"/>
    <mergeCell ref="B8:B10"/>
    <mergeCell ref="B31:H31"/>
    <mergeCell ref="I9:I10"/>
    <mergeCell ref="A29:I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IROffice</cp:lastModifiedBy>
  <cp:lastPrinted>2021-04-28T12:04:07Z</cp:lastPrinted>
  <dcterms:created xsi:type="dcterms:W3CDTF">2016-10-31T08:17:40Z</dcterms:created>
  <dcterms:modified xsi:type="dcterms:W3CDTF">2022-08-24T11:24:11Z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