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300" windowHeight="15600" tabRatio="663" activeTab="0"/>
  </bookViews>
  <sheets>
    <sheet name="Title" sheetId="1" r:id="rId1"/>
    <sheet name="Balance Sheet" sheetId="2" r:id="rId2"/>
    <sheet name="Income Statement" sheetId="3" r:id="rId3"/>
    <sheet name="Cash Flow" sheetId="4" r:id="rId4"/>
    <sheet name="Shareholders' Equity Changes" sheetId="5" r:id="rId5"/>
    <sheet name="Non-current Assets" sheetId="6" r:id="rId6"/>
    <sheet name="Receivables Payables Provisions" sheetId="7" r:id="rId7"/>
    <sheet name="Securities" sheetId="8" r:id="rId8"/>
  </sheets>
  <definedNames>
    <definedName name="Authors">'Balance Sheet'!$A$96:$D$99</definedName>
  </definedNames>
  <calcPr fullCalcOnLoad="1"/>
</workbook>
</file>

<file path=xl/sharedStrings.xml><?xml version="1.0" encoding="utf-8"?>
<sst xmlns="http://schemas.openxmlformats.org/spreadsheetml/2006/main" count="984" uniqueCount="855">
  <si>
    <t>BALANCE SHEET</t>
  </si>
  <si>
    <t>Company name:</t>
  </si>
  <si>
    <t xml:space="preserve"> </t>
  </si>
  <si>
    <t>Reporting period:</t>
  </si>
  <si>
    <t>( thousand BGN)</t>
  </si>
  <si>
    <t>а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</si>
  <si>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</si>
  <si>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</si>
  <si>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</si>
  <si>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</si>
  <si>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</si>
  <si>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</si>
  <si>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</si>
  <si>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</si>
  <si>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</si>
  <si>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</si>
  <si>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</si>
  <si>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</si>
  <si>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</si>
  <si>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</si>
  <si>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</si>
  <si>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</si>
  <si>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</si>
  <si>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</si>
  <si>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</si>
  <si>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</si>
  <si>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</si>
  <si>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</si>
  <si>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</si>
  <si>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</si>
  <si>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</si>
  <si>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</si>
  <si>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</si>
  <si>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</si>
  <si>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</si>
  <si>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</si>
  <si>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</si>
  <si>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</si>
  <si>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</si>
  <si>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</si>
  <si>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</si>
  <si>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</si>
  <si>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</si>
  <si>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</si>
  <si>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</si>
  <si>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</si>
  <si>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</si>
  <si>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</si>
  <si>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</si>
  <si>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</si>
  <si>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</si>
  <si>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</si>
  <si>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</si>
  <si>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</si>
  <si>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</si>
  <si>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</si>
  <si>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</si>
  <si>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</si>
  <si>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</si>
  <si>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</si>
  <si>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</si>
  <si>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</si>
  <si>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</si>
  <si>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</si>
  <si>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</si>
  <si>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</si>
  <si>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</si>
  <si>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</si>
  <si>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</si>
  <si>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</si>
  <si>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</si>
  <si>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</si>
  <si>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</si>
  <si>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</si>
  <si>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</si>
  <si>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</si>
  <si>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</si>
  <si>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</si>
  <si>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</si>
  <si>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</si>
  <si>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</si>
  <si>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</si>
  <si>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</si>
  <si>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</si>
  <si>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</si>
  <si>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</si>
  <si>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</si>
  <si>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</si>
  <si>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</si>
  <si>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</si>
  <si>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</si>
  <si>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</si>
  <si>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</si>
  <si>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</si>
  <si>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</si>
  <si>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</si>
  <si>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</si>
  <si>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</si>
  <si>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</si>
  <si>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</si>
  <si>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</si>
  <si>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</si>
  <si>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</si>
  <si>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</si>
  <si>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</si>
  <si>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</si>
  <si>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</si>
  <si>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</si>
  <si>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</si>
  <si>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</si>
  <si>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</si>
  <si>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</si>
  <si>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</si>
  <si>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</si>
  <si>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</si>
  <si>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</si>
  <si>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</si>
  <si>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</si>
  <si>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</si>
  <si>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</si>
  <si>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</si>
  <si>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</si>
  <si>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</si>
  <si>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</si>
  <si>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</si>
  <si>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</si>
  <si>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</si>
  <si>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</si>
  <si>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</si>
  <si>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</si>
  <si>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</si>
  <si>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</si>
  <si>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</si>
  <si>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</si>
  <si>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</si>
  <si>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</si>
  <si>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</si>
  <si>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</si>
  <si>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</si>
  <si>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</si>
  <si>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</si>
  <si>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</si>
  <si>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</si>
  <si>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</si>
  <si>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</si>
  <si>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</si>
  <si>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</si>
  <si>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</si>
  <si>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INCOME STATEMENT</t>
  </si>
  <si>
    <t>REVENUES</t>
  </si>
  <si>
    <t>EXPENSES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</si>
  <si>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</si>
  <si>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</si>
  <si>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</si>
  <si>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</si>
  <si>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</si>
  <si>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</si>
  <si>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</si>
  <si>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</si>
  <si>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</si>
  <si>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</si>
  <si>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</si>
  <si>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</si>
  <si>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</si>
  <si>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</si>
  <si>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</si>
  <si>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</si>
  <si>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</si>
  <si>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</si>
  <si>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</si>
  <si>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</si>
  <si>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</si>
  <si>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</si>
  <si>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</si>
  <si>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</si>
  <si>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</si>
  <si>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</si>
  <si>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</si>
  <si>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</si>
  <si>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</si>
  <si>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</si>
  <si>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</si>
  <si>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</si>
  <si>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</si>
  <si>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</si>
  <si>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</si>
  <si>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</si>
  <si>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</si>
  <si>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</si>
  <si>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</si>
  <si>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</si>
  <si>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</si>
  <si>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</si>
  <si>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</si>
  <si>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</si>
  <si>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</si>
  <si>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</si>
  <si>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</si>
  <si>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</si>
  <si>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</si>
  <si>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</si>
  <si>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</si>
  <si>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</si>
  <si>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</si>
  <si>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</si>
  <si>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</si>
  <si>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</si>
  <si>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</si>
  <si>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</si>
  <si>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</si>
  <si>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</si>
  <si>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</si>
  <si>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</si>
  <si>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</si>
  <si>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</si>
  <si>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</si>
  <si>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</si>
  <si>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</si>
  <si>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</si>
  <si>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</si>
  <si>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</si>
  <si>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</si>
  <si>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</si>
  <si>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</si>
  <si>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</si>
  <si>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</si>
  <si>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</si>
  <si>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</si>
  <si>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</si>
  <si>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</si>
  <si>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</si>
  <si>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</si>
  <si>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</si>
  <si>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</si>
  <si>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</si>
  <si>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</si>
  <si>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</si>
  <si>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</si>
  <si>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ПОКАЗАТЕЛИ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</si>
  <si>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</si>
  <si>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</si>
  <si>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</si>
  <si>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</si>
  <si>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</si>
  <si>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</si>
  <si>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</si>
  <si>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</si>
  <si>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</si>
  <si>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</si>
  <si>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</si>
  <si>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</si>
  <si>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</si>
  <si>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</si>
  <si>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</si>
  <si>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</si>
  <si>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</si>
  <si>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</si>
  <si>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</si>
  <si>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</si>
  <si>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</si>
  <si>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</si>
  <si>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</si>
  <si>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</si>
  <si>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</si>
  <si>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</si>
  <si>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</si>
  <si>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</si>
  <si>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</si>
  <si>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</si>
  <si>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</si>
  <si>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</si>
  <si>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</si>
  <si>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</si>
  <si>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</si>
  <si>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</si>
  <si>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a</t>
  </si>
  <si>
    <t xml:space="preserve">I.
</t>
  </si>
  <si>
    <t>1.</t>
  </si>
  <si>
    <t>2.</t>
  </si>
  <si>
    <t>3.</t>
  </si>
  <si>
    <t>4.</t>
  </si>
  <si>
    <t>5.</t>
  </si>
  <si>
    <t xml:space="preserve">6. </t>
  </si>
  <si>
    <t>7.</t>
  </si>
  <si>
    <t>8.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</si>
  <si>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</si>
  <si>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III.
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</si>
  <si>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</si>
  <si>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V.
</t>
  </si>
  <si>
    <t>VI.</t>
  </si>
  <si>
    <t xml:space="preserve">                                                                     NON-CURRENT ASSETS STATEMENT</t>
  </si>
  <si>
    <t>b</t>
  </si>
  <si>
    <t>Reported value of non-current assets</t>
  </si>
  <si>
    <t xml:space="preserve">Revaluation </t>
  </si>
  <si>
    <t>Depreciation</t>
  </si>
  <si>
    <t>beginning of period</t>
  </si>
  <si>
    <t>purchased during the period</t>
  </si>
  <si>
    <t>written-off during the period</t>
  </si>
  <si>
    <t>end of period</t>
  </si>
  <si>
    <t>Revaluation (4+5-6)</t>
  </si>
  <si>
    <t>estimated during period</t>
  </si>
  <si>
    <t>written-off during period</t>
  </si>
  <si>
    <t>Revaluated depreciation as of end of period
(11+12-13)</t>
  </si>
  <si>
    <t>Balance value for the current period
 (7-14)</t>
  </si>
  <si>
    <t>Property, plant and equipment</t>
  </si>
  <si>
    <t>Land</t>
  </si>
  <si>
    <t>Buildings</t>
  </si>
  <si>
    <t>Machinery and equipment</t>
  </si>
  <si>
    <t>Facilities</t>
  </si>
  <si>
    <t>Vehicles</t>
  </si>
  <si>
    <t>Office fittings</t>
  </si>
  <si>
    <t>Assets under construction</t>
  </si>
  <si>
    <t>Other</t>
  </si>
  <si>
    <t>Total propety, plant and equipment</t>
  </si>
  <si>
    <t>Investment property</t>
  </si>
  <si>
    <t>Farm animals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</si>
  <si>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</si>
  <si>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</si>
  <si>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</si>
  <si>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</si>
  <si>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</si>
  <si>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</si>
  <si>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Share participations in: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</si>
  <si>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</si>
  <si>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</si>
  <si>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</si>
  <si>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</si>
  <si>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</si>
  <si>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</si>
  <si>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</si>
  <si>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RECEIVABLES, PAYABLES AND PROVISIONS STATEMENT</t>
  </si>
  <si>
    <t xml:space="preserve">А. RECEIVABLES                                            </t>
  </si>
  <si>
    <t>Liquidity</t>
  </si>
  <si>
    <t>up to 1 year</t>
  </si>
  <si>
    <t>over 1 year</t>
  </si>
  <si>
    <t>I. Unpaid capital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</si>
  <si>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</si>
  <si>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</si>
  <si>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</si>
  <si>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</si>
  <si>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</si>
  <si>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</si>
  <si>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</si>
  <si>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</si>
  <si>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II. Long-term trade and other receivables</t>
  </si>
  <si>
    <t>IV. Short-term trade and other receivables</t>
  </si>
  <si>
    <t xml:space="preserve">  - sales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</si>
  <si>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</si>
  <si>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</si>
  <si>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</si>
  <si>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</si>
  <si>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</si>
  <si>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</si>
  <si>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</si>
  <si>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</si>
  <si>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personnel receivables</t>
  </si>
  <si>
    <t xml:space="preserve"> - social security receivables</t>
  </si>
  <si>
    <t xml:space="preserve"> - claims receivables</t>
  </si>
  <si>
    <t xml:space="preserve"> - other</t>
  </si>
  <si>
    <t>TOTAL RECEIVABLES (I+II+III+IV):</t>
  </si>
  <si>
    <t>Total short-term trade and other receivabls</t>
  </si>
  <si>
    <t>B. PAYABLES</t>
  </si>
  <si>
    <t>Receivables amount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</si>
  <si>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</si>
  <si>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</si>
  <si>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</si>
  <si>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</si>
  <si>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</si>
  <si>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- financial institutions, incl.:</t>
  </si>
  <si>
    <t>6. Other long-term debts, incl.:</t>
  </si>
  <si>
    <t>3. ZUNK bonds</t>
  </si>
  <si>
    <t>II. Tax liabilities</t>
  </si>
  <si>
    <t>Liabilities on deferred taxes</t>
  </si>
  <si>
    <t xml:space="preserve">             - overdue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</si>
  <si>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</si>
  <si>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</si>
  <si>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</si>
  <si>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</si>
  <si>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>-other</t>
  </si>
  <si>
    <t>2. Short-term borrowings, incl.: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</si>
  <si>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</si>
  <si>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</si>
  <si>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</si>
  <si>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</si>
  <si>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</si>
  <si>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</si>
  <si>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</si>
  <si>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long-term loans</t>
  </si>
  <si>
    <t xml:space="preserve"> - other </t>
  </si>
  <si>
    <t>4. Short-term payables</t>
  </si>
  <si>
    <t>Trade loans</t>
  </si>
  <si>
    <t>Trade accounts payable</t>
  </si>
  <si>
    <t>Advance payments</t>
  </si>
  <si>
    <t>Salaries payable</t>
  </si>
  <si>
    <t>Taxes payable, incl.:</t>
  </si>
  <si>
    <t>Social security payable</t>
  </si>
  <si>
    <t>5. Other</t>
  </si>
  <si>
    <t>TOTAL PAYABLES</t>
  </si>
  <si>
    <t>C. PROVISIONS</t>
  </si>
  <si>
    <t>Increase</t>
  </si>
  <si>
    <t>1.  Provisions for legal payables</t>
  </si>
  <si>
    <t>2.  Provisions for constructive payables</t>
  </si>
  <si>
    <t>3. Other provisions</t>
  </si>
  <si>
    <t>Total (1+2+3):</t>
  </si>
  <si>
    <t>SECURITIES</t>
  </si>
  <si>
    <t>Type and number of securities</t>
  </si>
  <si>
    <t>Securities value</t>
  </si>
  <si>
    <t>ordinary</t>
  </si>
  <si>
    <t>priviliged</t>
  </si>
  <si>
    <t>convertible</t>
  </si>
  <si>
    <t>reported value</t>
  </si>
  <si>
    <t>revaluation</t>
  </si>
  <si>
    <t>revaluation     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</si>
  <si>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</si>
  <si>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</si>
  <si>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</si>
  <si>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</si>
  <si>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</si>
  <si>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</si>
  <si>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</si>
  <si>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</si>
  <si>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</si>
  <si>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</si>
  <si>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</si>
  <si>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</si>
  <si>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</si>
  <si>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</si>
  <si>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</si>
  <si>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</si>
  <si>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</si>
  <si>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</si>
  <si>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</si>
  <si>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</si>
  <si>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</si>
  <si>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</si>
  <si>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</si>
  <si>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</si>
  <si>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</si>
  <si>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At the befining og the year</t>
  </si>
  <si>
    <t xml:space="preserve">At the end of the period </t>
  </si>
  <si>
    <t xml:space="preserve">Decrease </t>
  </si>
  <si>
    <t>UIC</t>
  </si>
  <si>
    <t xml:space="preserve">   - advance loans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</si>
  <si>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</si>
  <si>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</si>
  <si>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</si>
  <si>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</si>
  <si>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</si>
  <si>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</si>
  <si>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</si>
  <si>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</si>
  <si>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1-0422</t>
  </si>
  <si>
    <t>1-0423</t>
  </si>
  <si>
    <t>1-0424</t>
  </si>
  <si>
    <t>1-0425</t>
  </si>
  <si>
    <t>1-0426</t>
  </si>
  <si>
    <t>1-0420</t>
  </si>
  <si>
    <t>1-0451</t>
  </si>
  <si>
    <t>1-0452</t>
  </si>
  <si>
    <t>1-0453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</si>
  <si>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</si>
  <si>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</si>
  <si>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</si>
  <si>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</si>
  <si>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</si>
  <si>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</si>
  <si>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</si>
  <si>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</si>
  <si>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</si>
  <si>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</si>
  <si>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</si>
  <si>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</si>
  <si>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</si>
  <si>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</si>
  <si>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</si>
  <si>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</si>
  <si>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</si>
  <si>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</si>
  <si>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</si>
  <si>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1-0510-2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</si>
  <si>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</si>
  <si>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</si>
  <si>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</si>
  <si>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</si>
  <si>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</si>
  <si>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</si>
  <si>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</si>
  <si>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</si>
  <si>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</si>
  <si>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</si>
  <si>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</si>
  <si>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</si>
  <si>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</si>
  <si>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</si>
  <si>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</si>
  <si>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</si>
  <si>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Reporting period: 01.01.2015-31.03.2015</t>
  </si>
  <si>
    <t>1-0011</t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</si>
  <si>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</si>
  <si>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</si>
  <si>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</si>
  <si>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</si>
  <si>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</si>
  <si>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</si>
  <si>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</si>
  <si>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</si>
  <si>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</si>
  <si>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</si>
  <si>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</si>
  <si>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</si>
  <si>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</si>
  <si>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</si>
  <si>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</si>
  <si>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</si>
  <si>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</si>
  <si>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</si>
  <si>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</si>
  <si>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</si>
  <si>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</si>
  <si>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</si>
  <si>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</si>
  <si>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</si>
  <si>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</si>
  <si>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</si>
  <si>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</si>
  <si>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</si>
  <si>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</si>
  <si>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</si>
  <si>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</si>
  <si>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</si>
  <si>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</si>
  <si>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</si>
  <si>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</si>
  <si>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</si>
  <si>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</si>
  <si>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</si>
  <si>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</si>
  <si>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</si>
  <si>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</si>
  <si>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1-0076</t>
  </si>
  <si>
    <t>1-0074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</si>
  <si>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</si>
  <si>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</si>
  <si>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</si>
  <si>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</si>
  <si>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</si>
  <si>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</si>
  <si>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</si>
  <si>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</si>
  <si>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</si>
  <si>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</si>
  <si>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</si>
  <si>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</si>
  <si>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</si>
  <si>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</si>
  <si>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</si>
  <si>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</si>
  <si>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</si>
  <si>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</si>
  <si>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</si>
  <si>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</si>
  <si>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</si>
  <si>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</si>
  <si>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</si>
  <si>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</si>
  <si>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</si>
  <si>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</si>
  <si>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</si>
  <si>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</si>
  <si>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</si>
  <si>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</si>
  <si>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</si>
  <si>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</si>
  <si>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</si>
  <si>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</si>
  <si>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</si>
  <si>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</si>
  <si>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</si>
  <si>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</si>
  <si>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</si>
  <si>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</si>
  <si>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</si>
  <si>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</si>
  <si>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</si>
  <si>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</si>
  <si>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</si>
  <si>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</si>
  <si>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</si>
  <si>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</si>
  <si>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</si>
  <si>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</si>
  <si>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</si>
  <si>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</si>
  <si>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</si>
  <si>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</si>
  <si>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</si>
  <si>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</si>
  <si>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</si>
  <si>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</si>
  <si>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</si>
  <si>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</si>
  <si>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</si>
  <si>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</si>
  <si>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</si>
  <si>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</si>
  <si>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</si>
  <si>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</si>
  <si>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</si>
  <si>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</si>
  <si>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</si>
  <si>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</si>
  <si>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</si>
  <si>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</si>
  <si>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</si>
  <si>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</si>
  <si>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</si>
  <si>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</si>
  <si>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</si>
  <si>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</si>
  <si>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</si>
  <si>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</si>
  <si>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</si>
  <si>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</si>
  <si>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</si>
  <si>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</si>
  <si>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</si>
  <si>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</si>
  <si>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</si>
  <si>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</si>
  <si>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</si>
  <si>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</si>
  <si>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</si>
  <si>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</si>
  <si>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</si>
  <si>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</si>
  <si>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</si>
  <si>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</si>
  <si>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</si>
  <si>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</si>
  <si>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</si>
  <si>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</si>
  <si>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</si>
  <si>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</si>
  <si>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</si>
  <si>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</si>
  <si>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</si>
  <si>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</si>
  <si>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</si>
  <si>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</si>
  <si>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</si>
  <si>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</si>
  <si>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</si>
  <si>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</si>
  <si>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</si>
  <si>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</si>
  <si>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</si>
  <si>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</si>
  <si>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</si>
  <si>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</si>
  <si>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</si>
  <si>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</si>
  <si>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</si>
  <si>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</si>
  <si>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</si>
  <si>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</si>
  <si>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</si>
  <si>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</si>
  <si>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</si>
  <si>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</si>
  <si>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</si>
  <si>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</si>
  <si>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</si>
  <si>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</si>
  <si>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</si>
  <si>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</si>
  <si>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</si>
  <si>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</si>
  <si>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</si>
  <si>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</si>
  <si>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б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</si>
  <si>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</si>
  <si>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</si>
  <si>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</si>
  <si>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</si>
  <si>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</si>
  <si>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</si>
  <si>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</si>
  <si>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</si>
  <si>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</si>
  <si>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</si>
  <si>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</si>
  <si>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</si>
  <si>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</si>
  <si>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</si>
  <si>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</si>
  <si>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</si>
  <si>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</si>
  <si>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</si>
  <si>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</si>
  <si>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</si>
  <si>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</si>
  <si>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</si>
  <si>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</si>
  <si>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</si>
  <si>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</si>
  <si>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</si>
  <si>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</si>
  <si>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</si>
  <si>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</si>
  <si>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</si>
  <si>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</si>
  <si>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</si>
  <si>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</si>
  <si>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</si>
  <si>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</si>
  <si>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</si>
  <si>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</si>
  <si>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</si>
  <si>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</si>
  <si>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</si>
  <si>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</si>
  <si>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</si>
  <si>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</si>
  <si>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</si>
  <si>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</si>
  <si>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</si>
  <si>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</si>
  <si>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</si>
  <si>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</si>
  <si>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</si>
  <si>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</si>
  <si>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</si>
  <si>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</si>
  <si>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</si>
  <si>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</si>
  <si>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</si>
  <si>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</si>
  <si>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</si>
  <si>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</si>
  <si>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</si>
  <si>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</si>
  <si>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</si>
  <si>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</si>
  <si>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</si>
  <si>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</si>
  <si>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</si>
  <si>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</si>
  <si>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</si>
  <si>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</si>
  <si>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</si>
  <si>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</si>
  <si>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</si>
  <si>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</si>
  <si>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</si>
  <si>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</si>
  <si>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</si>
  <si>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</si>
  <si>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</si>
  <si>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</si>
  <si>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</si>
  <si>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</si>
  <si>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</si>
  <si>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</si>
  <si>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</si>
  <si>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</si>
  <si>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</si>
  <si>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</si>
  <si>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</si>
  <si>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</si>
  <si>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</si>
  <si>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</si>
  <si>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</si>
  <si>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</si>
  <si>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Amount of payables</t>
  </si>
  <si>
    <t>Aging</t>
  </si>
  <si>
    <t>Collateral value</t>
  </si>
  <si>
    <t>5-1001</t>
  </si>
  <si>
    <t>5-1002</t>
  </si>
  <si>
    <t>5-1003</t>
  </si>
  <si>
    <t>5-1004</t>
  </si>
  <si>
    <t>5-1005</t>
  </si>
  <si>
    <t>5-1007-1</t>
  </si>
  <si>
    <t>5-1007-2</t>
  </si>
  <si>
    <t>5-1007</t>
  </si>
  <si>
    <t>5-1015</t>
  </si>
  <si>
    <t>5-1037</t>
  </si>
  <si>
    <t>5-1006</t>
  </si>
  <si>
    <t>5-1017</t>
  </si>
  <si>
    <t>5-1018</t>
  </si>
  <si>
    <t>5-1019</t>
  </si>
  <si>
    <t>5-1020</t>
  </si>
  <si>
    <t>5-1030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</si>
  <si>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</si>
  <si>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</si>
  <si>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</si>
  <si>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</si>
  <si>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</si>
  <si>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</si>
  <si>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</si>
  <si>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</si>
  <si>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</si>
  <si>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</si>
  <si>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</si>
  <si>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</si>
  <si>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5-1050</t>
  </si>
  <si>
    <t>5-1060</t>
  </si>
  <si>
    <t>SOPHARMA AD</t>
  </si>
  <si>
    <t>CONSOLIDATED</t>
  </si>
  <si>
    <t>Preparer: Lyudmila Bondjova</t>
  </si>
  <si>
    <t>Director: Ognian Donev</t>
  </si>
  <si>
    <t>Note: Companies that have their own non-current tangible assets abroad present a separate statement for each country</t>
  </si>
  <si>
    <t>EXERPTS</t>
  </si>
  <si>
    <t>annual and six months</t>
  </si>
  <si>
    <t>26.10.216</t>
  </si>
  <si>
    <t>ЙОРДАНКА ПЕТКОВА</t>
  </si>
  <si>
    <t>in compliance with art. 32, para 1, item 7 and art. 33, para 1, item 6 from Ordinance 2</t>
  </si>
  <si>
    <t>for public companies and other issuers of securities,</t>
  </si>
  <si>
    <t xml:space="preserve">real-estate investment trusts and </t>
  </si>
  <si>
    <t>persons under §1e from LPOS</t>
  </si>
  <si>
    <t>Data for the respective reporting period</t>
  </si>
  <si>
    <t>Starting date:</t>
  </si>
  <si>
    <t>Ending date:</t>
  </si>
  <si>
    <t>Date of preparation:</t>
  </si>
  <si>
    <t>Data about the person</t>
  </si>
  <si>
    <t>Name of the person:</t>
  </si>
  <si>
    <t>Type of person:</t>
  </si>
  <si>
    <t>Public company</t>
  </si>
  <si>
    <t>UIC:</t>
  </si>
  <si>
    <t>831902088</t>
  </si>
  <si>
    <t>Represented by:</t>
  </si>
  <si>
    <t>OGNIAN DONEV</t>
  </si>
  <si>
    <t>Way of representation:</t>
  </si>
  <si>
    <t>EXECUTIVE DIRECTOR</t>
  </si>
  <si>
    <t>Management address:</t>
  </si>
  <si>
    <t>Sofia, 16 Iliensko shose Str.</t>
  </si>
  <si>
    <t>Correspondence address:</t>
  </si>
  <si>
    <t>Telephone number:</t>
  </si>
  <si>
    <t>02 8134 200</t>
  </si>
  <si>
    <t>Fax:</t>
  </si>
  <si>
    <t>E-mail:</t>
  </si>
  <si>
    <t>Website:</t>
  </si>
  <si>
    <t>www.sopharma.bg, www.sopharmagroup.bg</t>
  </si>
  <si>
    <t>Media:</t>
  </si>
  <si>
    <t>Person that prepared the report:</t>
  </si>
  <si>
    <t>Position:</t>
  </si>
  <si>
    <t>* Last review on 14.09.2016</t>
  </si>
  <si>
    <t>02 936 41 45</t>
  </si>
  <si>
    <t>Lbondzhova@sopharma.bg</t>
  </si>
  <si>
    <t>LYUDMILA BONDZHOVA</t>
  </si>
  <si>
    <t>HEAD OF REPORTING DEPARTMENT</t>
  </si>
  <si>
    <t>consolidated</t>
  </si>
  <si>
    <t>31/12/2016</t>
  </si>
  <si>
    <t>01.03.2017</t>
  </si>
  <si>
    <t>01.01.-31.12.2016</t>
  </si>
  <si>
    <t>Date of preparation: 1 March 2017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</si>
</sst>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  <numFmt numFmtId="181" formatCode="0.000%"/>
  </numFmts>
  <fonts count="75">
    <font>
      <sz val="10"/>
      <name val="Arial"/>
      <family val="2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0"/>
    </font>
    <font>
      <b/>
      <sz val="10"/>
      <name val="Arial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b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5"/>
      <name val="Times New Roman"/>
      <family val="1"/>
    </font>
    <font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2"/>
      <color rgb="FF000000"/>
      <name val="Times New Roman"/>
      <family val="1"/>
    </font>
    <font>
      <sz val="12"/>
      <color rgb="FFD9D9D9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0563C1"/>
      <name val="Times New Roman"/>
      <family val="1"/>
    </font>
    <font>
      <u val="single"/>
      <sz val="12"/>
      <color theme="1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678">
    <xf numFmtId="0" fontId="0" fillId="0" borderId="0" xfId="0" applyAlignment="1">
      <alignment/>
    </xf>
    <xf numFmtId="0" fontId="9" fillId="0" borderId="0" xfId="37" applyFont="1" applyProtection="1">
      <alignment/>
      <protection locked="0"/>
    </xf>
    <xf numFmtId="0" fontId="12" fillId="0" borderId="0" xfId="37" applyFont="1">
      <alignment/>
      <protection/>
    </xf>
    <xf numFmtId="0" fontId="9" fillId="0" borderId="0" xfId="36" applyFont="1" applyBorder="1" applyAlignment="1" applyProtection="1">
      <alignment vertical="justify" wrapText="1"/>
      <protection locked="0"/>
    </xf>
    <xf numFmtId="0" fontId="8" fillId="0" borderId="0" xfId="36" applyFont="1" applyBorder="1" applyAlignment="1" applyProtection="1">
      <alignment vertical="justify" wrapText="1"/>
      <protection locked="0"/>
    </xf>
    <xf numFmtId="0" fontId="13" fillId="0" borderId="0" xfId="37" applyFont="1">
      <alignment/>
      <protection/>
    </xf>
    <xf numFmtId="0" fontId="12" fillId="0" borderId="0" xfId="37" applyFont="1" applyProtection="1">
      <alignment/>
      <protection/>
    </xf>
    <xf numFmtId="0" fontId="12" fillId="0" borderId="0" xfId="37" applyFont="1" applyAlignment="1">
      <alignment/>
      <protection/>
    </xf>
    <xf numFmtId="0" fontId="9" fillId="0" borderId="0" xfId="34" applyFont="1" applyAlignment="1">
      <alignment horizontal="centerContinuous" vertical="center" wrapText="1"/>
      <protection/>
    </xf>
    <xf numFmtId="0" fontId="9" fillId="0" borderId="0" xfId="37" applyFont="1">
      <alignment/>
      <protection/>
    </xf>
    <xf numFmtId="0" fontId="8" fillId="0" borderId="0" xfId="34" applyFont="1" applyAlignment="1" applyProtection="1">
      <alignment horizontal="center" vertical="center"/>
      <protection locked="0"/>
    </xf>
    <xf numFmtId="49" fontId="8" fillId="0" borderId="0" xfId="34" applyNumberFormat="1" applyFont="1" applyAlignment="1" applyProtection="1">
      <alignment horizontal="center" vertical="center"/>
      <protection locked="0"/>
    </xf>
    <xf numFmtId="1" fontId="8" fillId="0" borderId="0" xfId="34" applyNumberFormat="1" applyFont="1" applyAlignment="1" applyProtection="1">
      <alignment horizontal="center" vertical="center"/>
      <protection locked="0"/>
    </xf>
    <xf numFmtId="1" fontId="12" fillId="0" borderId="0" xfId="37" applyNumberFormat="1" applyFont="1" applyProtection="1">
      <alignment/>
      <protection locked="0"/>
    </xf>
    <xf numFmtId="0" fontId="9" fillId="0" borderId="0" xfId="34" applyFont="1" applyAlignment="1">
      <alignment/>
      <protection/>
    </xf>
    <xf numFmtId="0" fontId="8" fillId="0" borderId="0" xfId="34" applyFont="1" applyProtection="1">
      <alignment/>
      <protection locked="0"/>
    </xf>
    <xf numFmtId="0" fontId="8" fillId="0" borderId="10" xfId="34" applyFont="1" applyBorder="1" applyAlignment="1" applyProtection="1">
      <alignment horizontal="centerContinuous" vertical="center" wrapText="1"/>
      <protection/>
    </xf>
    <xf numFmtId="49" fontId="8" fillId="0" borderId="11" xfId="34" applyNumberFormat="1" applyFont="1" applyBorder="1" applyAlignment="1" applyProtection="1">
      <alignment horizontal="center" vertical="center" wrapText="1"/>
      <protection/>
    </xf>
    <xf numFmtId="1" fontId="8" fillId="0" borderId="12" xfId="34" applyNumberFormat="1" applyFont="1" applyBorder="1" applyAlignment="1" applyProtection="1">
      <alignment horizontal="centerContinuous" vertical="center" wrapText="1"/>
      <protection/>
    </xf>
    <xf numFmtId="0" fontId="8" fillId="0" borderId="13" xfId="34" applyFont="1" applyBorder="1" applyAlignment="1" applyProtection="1">
      <alignment horizontal="centerContinuous" vertical="center" wrapText="1"/>
      <protection/>
    </xf>
    <xf numFmtId="0" fontId="8" fillId="0" borderId="0" xfId="34" applyFont="1" applyBorder="1" applyProtection="1">
      <alignment/>
      <protection/>
    </xf>
    <xf numFmtId="0" fontId="8" fillId="0" borderId="0" xfId="37" applyFont="1" applyProtection="1">
      <alignment/>
      <protection/>
    </xf>
    <xf numFmtId="0" fontId="8" fillId="0" borderId="0" xfId="37" applyFont="1">
      <alignment/>
      <protection/>
    </xf>
    <xf numFmtId="49" fontId="8" fillId="0" borderId="14" xfId="34" applyNumberFormat="1" applyFont="1" applyBorder="1" applyAlignment="1" applyProtection="1">
      <alignment horizontal="center" vertical="center" wrapText="1"/>
      <protection/>
    </xf>
    <xf numFmtId="0" fontId="8" fillId="0" borderId="13" xfId="34" applyFont="1" applyBorder="1" applyAlignment="1" applyProtection="1">
      <alignment horizontal="left" vertical="center" wrapText="1"/>
      <protection/>
    </xf>
    <xf numFmtId="0" fontId="8" fillId="0" borderId="13" xfId="34" applyFont="1" applyBorder="1" applyProtection="1">
      <alignment/>
      <protection/>
    </xf>
    <xf numFmtId="0" fontId="8" fillId="0" borderId="13" xfId="34" applyFont="1" applyBorder="1" applyAlignment="1" applyProtection="1">
      <alignment horizontal="center" vertical="center" wrapText="1"/>
      <protection/>
    </xf>
    <xf numFmtId="49" fontId="8" fillId="0" borderId="13" xfId="34" applyNumberFormat="1" applyFont="1" applyBorder="1" applyAlignment="1" applyProtection="1">
      <alignment horizontal="center" vertical="center" wrapText="1"/>
      <protection/>
    </xf>
    <xf numFmtId="0" fontId="9" fillId="0" borderId="13" xfId="34" applyFont="1" applyBorder="1" applyAlignment="1" applyProtection="1">
      <alignment horizontal="left" vertical="center" wrapText="1"/>
      <protection/>
    </xf>
    <xf numFmtId="0" fontId="9" fillId="0" borderId="0" xfId="37" applyFont="1" applyProtection="1">
      <alignment/>
      <protection/>
    </xf>
    <xf numFmtId="0" fontId="10" fillId="0" borderId="13" xfId="34" applyFont="1" applyBorder="1" applyAlignment="1" applyProtection="1">
      <alignment horizontal="right" vertical="center" wrapText="1"/>
      <protection/>
    </xf>
    <xf numFmtId="0" fontId="8" fillId="0" borderId="0" xfId="34" applyFont="1" applyBorder="1" applyAlignment="1" applyProtection="1">
      <alignment horizontal="left" vertical="center" wrapText="1"/>
      <protection/>
    </xf>
    <xf numFmtId="49" fontId="8" fillId="0" borderId="0" xfId="34" applyNumberFormat="1" applyFont="1" applyBorder="1" applyAlignment="1" applyProtection="1">
      <alignment horizontal="left" vertical="center" wrapText="1"/>
      <protection/>
    </xf>
    <xf numFmtId="0" fontId="9" fillId="0" borderId="0" xfId="37" applyFont="1" applyBorder="1">
      <alignment/>
      <protection/>
    </xf>
    <xf numFmtId="0" fontId="12" fillId="0" borderId="0" xfId="37" applyFont="1" applyBorder="1">
      <alignment/>
      <protection/>
    </xf>
    <xf numFmtId="0" fontId="9" fillId="0" borderId="0" xfId="34" applyFont="1" applyBorder="1" applyAlignment="1" applyProtection="1">
      <alignment horizontal="left" vertical="center" wrapText="1"/>
      <protection/>
    </xf>
    <xf numFmtId="0" fontId="9" fillId="0" borderId="13" xfId="34" applyFont="1" applyBorder="1" applyAlignment="1" applyProtection="1">
      <alignment vertical="center" wrapText="1"/>
      <protection/>
    </xf>
    <xf numFmtId="0" fontId="9" fillId="0" borderId="13" xfId="34" applyFont="1" applyBorder="1" applyAlignment="1" applyProtection="1" quotePrefix="1">
      <alignment horizontal="left" vertical="center" wrapText="1"/>
      <protection/>
    </xf>
    <xf numFmtId="1" fontId="9" fillId="0" borderId="0" xfId="34" applyNumberFormat="1" applyFont="1" applyBorder="1" applyAlignment="1" applyProtection="1">
      <alignment horizontal="left" vertical="center" wrapText="1"/>
      <protection/>
    </xf>
    <xf numFmtId="49" fontId="8" fillId="0" borderId="0" xfId="34" applyNumberFormat="1" applyFont="1" applyBorder="1" applyAlignment="1" applyProtection="1">
      <alignment horizontal="center" vertical="center" wrapText="1"/>
      <protection/>
    </xf>
    <xf numFmtId="0" fontId="8" fillId="0" borderId="0" xfId="34" applyFont="1" applyBorder="1" applyAlignment="1" applyProtection="1">
      <alignment horizontal="center"/>
      <protection/>
    </xf>
    <xf numFmtId="0" fontId="8" fillId="0" borderId="0" xfId="37" applyFont="1" applyAlignment="1" applyProtection="1">
      <alignment horizontal="center"/>
      <protection/>
    </xf>
    <xf numFmtId="0" fontId="13" fillId="0" borderId="0" xfId="37" applyFont="1" applyAlignment="1" applyProtection="1">
      <alignment horizontal="center"/>
      <protection/>
    </xf>
    <xf numFmtId="0" fontId="13" fillId="0" borderId="0" xfId="37" applyFont="1" applyAlignment="1">
      <alignment horizontal="center"/>
      <protection/>
    </xf>
    <xf numFmtId="0" fontId="10" fillId="0" borderId="13" xfId="34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49" fontId="9" fillId="0" borderId="0" xfId="37" applyNumberFormat="1" applyFont="1" applyProtection="1">
      <alignment/>
      <protection locked="0"/>
    </xf>
    <xf numFmtId="49" fontId="9" fillId="0" borderId="0" xfId="37" applyNumberFormat="1" applyFont="1">
      <alignment/>
      <protection/>
    </xf>
    <xf numFmtId="49" fontId="12" fillId="0" borderId="0" xfId="37" applyNumberFormat="1" applyFont="1">
      <alignment/>
      <protection/>
    </xf>
    <xf numFmtId="0" fontId="9" fillId="0" borderId="0" xfId="35" applyFont="1" applyAlignment="1" applyProtection="1">
      <alignment vertical="center" wrapText="1"/>
      <protection locked="0"/>
    </xf>
    <xf numFmtId="49" fontId="9" fillId="0" borderId="0" xfId="35" applyNumberFormat="1" applyFont="1" applyAlignment="1" applyProtection="1">
      <alignment vertical="center" wrapText="1"/>
      <protection locked="0"/>
    </xf>
    <xf numFmtId="0" fontId="8" fillId="0" borderId="0" xfId="35" applyFont="1" applyAlignment="1" applyProtection="1">
      <alignment vertical="center" wrapText="1"/>
      <protection locked="0"/>
    </xf>
    <xf numFmtId="0" fontId="8" fillId="0" borderId="0" xfId="35" applyFont="1" applyProtection="1">
      <alignment/>
      <protection locked="0"/>
    </xf>
    <xf numFmtId="0" fontId="8" fillId="0" borderId="0" xfId="35" applyFont="1" applyAlignment="1" applyProtection="1">
      <alignment horizontal="centerContinuous" vertical="center" wrapText="1"/>
      <protection locked="0"/>
    </xf>
    <xf numFmtId="49" fontId="8" fillId="0" borderId="0" xfId="36" applyNumberFormat="1" applyFont="1" applyBorder="1" applyAlignment="1" applyProtection="1">
      <alignment vertical="justify" wrapText="1"/>
      <protection locked="0"/>
    </xf>
    <xf numFmtId="0" fontId="8" fillId="0" borderId="10" xfId="35" applyFont="1" applyBorder="1" applyAlignment="1" applyProtection="1">
      <alignment horizontal="centerContinuous" vertical="center" wrapText="1"/>
      <protection/>
    </xf>
    <xf numFmtId="49" fontId="8" fillId="0" borderId="11" xfId="35" applyNumberFormat="1" applyFont="1" applyBorder="1" applyAlignment="1" applyProtection="1">
      <alignment horizontal="center" vertical="center" wrapText="1"/>
      <protection/>
    </xf>
    <xf numFmtId="0" fontId="8" fillId="0" borderId="15" xfId="35" applyFont="1" applyBorder="1" applyAlignment="1" applyProtection="1">
      <alignment horizontal="centerContinuous" vertical="center" wrapText="1"/>
      <protection/>
    </xf>
    <xf numFmtId="0" fontId="8" fillId="0" borderId="12" xfId="35" applyFont="1" applyBorder="1" applyAlignment="1" applyProtection="1">
      <alignment horizontal="centerContinuous" vertical="center" wrapText="1"/>
      <protection/>
    </xf>
    <xf numFmtId="0" fontId="8" fillId="0" borderId="13" xfId="35" applyFont="1" applyBorder="1" applyAlignment="1" applyProtection="1">
      <alignment horizontal="centerContinuous" vertical="center" wrapText="1"/>
      <protection/>
    </xf>
    <xf numFmtId="0" fontId="13" fillId="0" borderId="0" xfId="37" applyFont="1" applyBorder="1" applyProtection="1">
      <alignment/>
      <protection/>
    </xf>
    <xf numFmtId="49" fontId="8" fillId="0" borderId="16" xfId="35" applyNumberFormat="1" applyFont="1" applyBorder="1" applyAlignment="1" applyProtection="1">
      <alignment horizontal="center" vertical="center" wrapText="1"/>
      <protection/>
    </xf>
    <xf numFmtId="0" fontId="8" fillId="0" borderId="11" xfId="35" applyFont="1" applyBorder="1" applyAlignment="1" applyProtection="1">
      <alignment horizontal="center" vertical="center" wrapText="1"/>
      <protection/>
    </xf>
    <xf numFmtId="170" fontId="8" fillId="0" borderId="13" xfId="49" applyFont="1" applyBorder="1" applyAlignment="1" applyProtection="1">
      <alignment horizontal="centerContinuous" vertical="center" wrapText="1"/>
      <protection/>
    </xf>
    <xf numFmtId="49" fontId="8" fillId="0" borderId="14" xfId="35" applyNumberFormat="1" applyFont="1" applyBorder="1" applyAlignment="1" applyProtection="1">
      <alignment horizontal="center" vertical="center" wrapText="1"/>
      <protection/>
    </xf>
    <xf numFmtId="0" fontId="8" fillId="0" borderId="14" xfId="35" applyFont="1" applyBorder="1" applyAlignment="1" applyProtection="1">
      <alignment horizontal="center" vertical="center" wrapText="1"/>
      <protection/>
    </xf>
    <xf numFmtId="0" fontId="8" fillId="0" borderId="13" xfId="35" applyFont="1" applyBorder="1" applyAlignment="1" applyProtection="1">
      <alignment horizontal="center" vertical="center" wrapText="1"/>
      <protection/>
    </xf>
    <xf numFmtId="0" fontId="9" fillId="0" borderId="13" xfId="35" applyFont="1" applyBorder="1" applyAlignment="1" applyProtection="1">
      <alignment horizontal="center" vertical="center" wrapText="1"/>
      <protection/>
    </xf>
    <xf numFmtId="0" fontId="12" fillId="0" borderId="0" xfId="37" applyFont="1" applyBorder="1" applyProtection="1">
      <alignment/>
      <protection/>
    </xf>
    <xf numFmtId="0" fontId="8" fillId="0" borderId="13" xfId="35" applyFont="1" applyBorder="1" applyAlignment="1" applyProtection="1">
      <alignment horizontal="left" vertical="center" wrapText="1"/>
      <protection/>
    </xf>
    <xf numFmtId="0" fontId="9" fillId="0" borderId="13" xfId="35" applyFont="1" applyBorder="1" applyAlignment="1" applyProtection="1">
      <alignment horizontal="left" vertical="center" wrapText="1"/>
      <protection/>
    </xf>
    <xf numFmtId="0" fontId="10" fillId="0" borderId="13" xfId="35" applyFont="1" applyBorder="1" applyAlignment="1" applyProtection="1">
      <alignment horizontal="right" vertical="center" wrapText="1"/>
      <protection/>
    </xf>
    <xf numFmtId="1" fontId="12" fillId="0" borderId="0" xfId="37" applyNumberFormat="1" applyFont="1" applyBorder="1" applyProtection="1">
      <alignment/>
      <protection/>
    </xf>
    <xf numFmtId="0" fontId="9" fillId="0" borderId="13" xfId="35" applyFont="1" applyFill="1" applyBorder="1" applyAlignment="1" applyProtection="1">
      <alignment vertical="center" wrapText="1"/>
      <protection/>
    </xf>
    <xf numFmtId="0" fontId="8" fillId="0" borderId="0" xfId="35" applyFont="1" applyBorder="1" applyAlignment="1" applyProtection="1">
      <alignment horizontal="right" vertical="center" wrapText="1"/>
      <protection/>
    </xf>
    <xf numFmtId="49" fontId="8" fillId="0" borderId="0" xfId="35" applyNumberFormat="1" applyFont="1" applyBorder="1" applyAlignment="1" applyProtection="1">
      <alignment horizontal="right" vertical="center" wrapText="1"/>
      <protection/>
    </xf>
    <xf numFmtId="0" fontId="9" fillId="0" borderId="0" xfId="35" applyFont="1" applyBorder="1" applyAlignment="1" applyProtection="1">
      <alignment horizontal="left" vertical="center" wrapText="1"/>
      <protection/>
    </xf>
    <xf numFmtId="1" fontId="9" fillId="0" borderId="0" xfId="35" applyNumberFormat="1" applyFont="1" applyBorder="1" applyAlignment="1" applyProtection="1">
      <alignment horizontal="left" vertical="center" wrapText="1"/>
      <protection/>
    </xf>
    <xf numFmtId="1" fontId="9" fillId="0" borderId="0" xfId="35" applyNumberFormat="1" applyFont="1" applyAlignment="1" applyProtection="1">
      <alignment vertical="center" wrapText="1"/>
      <protection locked="0"/>
    </xf>
    <xf numFmtId="49" fontId="12" fillId="0" borderId="0" xfId="37" applyNumberFormat="1" applyFont="1" applyProtection="1">
      <alignment/>
      <protection/>
    </xf>
    <xf numFmtId="1" fontId="12" fillId="0" borderId="0" xfId="37" applyNumberFormat="1" applyFont="1" applyProtection="1">
      <alignment/>
      <protection/>
    </xf>
    <xf numFmtId="0" fontId="0" fillId="0" borderId="0" xfId="37" applyFont="1">
      <alignment/>
      <protection/>
    </xf>
    <xf numFmtId="0" fontId="0" fillId="0" borderId="0" xfId="37" applyFont="1" applyAlignment="1">
      <alignment/>
      <protection/>
    </xf>
    <xf numFmtId="0" fontId="14" fillId="0" borderId="0" xfId="37" applyFont="1">
      <alignment/>
      <protection/>
    </xf>
    <xf numFmtId="0" fontId="0" fillId="0" borderId="0" xfId="37" applyFont="1" applyProtection="1">
      <alignment/>
      <protection/>
    </xf>
    <xf numFmtId="0" fontId="4" fillId="0" borderId="0" xfId="36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4" fillId="0" borderId="0" xfId="38" applyFont="1" applyFill="1" applyAlignment="1" applyProtection="1">
      <alignment vertical="top" wrapText="1"/>
      <protection locked="0"/>
    </xf>
    <xf numFmtId="0" fontId="4" fillId="0" borderId="0" xfId="38" applyFont="1" applyFill="1" applyBorder="1" applyAlignment="1" applyProtection="1">
      <alignment vertical="top" wrapText="1"/>
      <protection locked="0"/>
    </xf>
    <xf numFmtId="0" fontId="3" fillId="0" borderId="0" xfId="38" applyFont="1" applyFill="1" applyBorder="1" applyAlignment="1" applyProtection="1">
      <alignment vertical="top" wrapText="1"/>
      <protection locked="0"/>
    </xf>
    <xf numFmtId="0" fontId="15" fillId="0" borderId="13" xfId="38" applyFont="1" applyBorder="1" applyAlignment="1" applyProtection="1">
      <alignment horizontal="left" vertical="top"/>
      <protection locked="0"/>
    </xf>
    <xf numFmtId="0" fontId="15" fillId="0" borderId="13" xfId="38" applyFont="1" applyBorder="1" applyAlignment="1" applyProtection="1">
      <alignment horizontal="left" vertical="top" wrapText="1"/>
      <protection locked="0"/>
    </xf>
    <xf numFmtId="14" fontId="15" fillId="0" borderId="13" xfId="38" applyNumberFormat="1" applyFont="1" applyBorder="1" applyAlignment="1" applyProtection="1">
      <alignment horizontal="left" vertical="top" wrapText="1"/>
      <protection locked="0"/>
    </xf>
    <xf numFmtId="49" fontId="17" fillId="0" borderId="13" xfId="38" applyNumberFormat="1" applyFont="1" applyBorder="1" applyAlignment="1" applyProtection="1">
      <alignment horizontal="right" vertical="top" wrapText="1"/>
      <protection/>
    </xf>
    <xf numFmtId="49" fontId="17" fillId="0" borderId="13" xfId="38" applyNumberFormat="1" applyFont="1" applyFill="1" applyBorder="1" applyAlignment="1" applyProtection="1">
      <alignment horizontal="right" vertical="top" wrapText="1"/>
      <protection/>
    </xf>
    <xf numFmtId="49" fontId="18" fillId="0" borderId="13" xfId="38" applyNumberFormat="1" applyFont="1" applyBorder="1" applyAlignment="1" applyProtection="1">
      <alignment horizontal="right" vertical="top" wrapText="1"/>
      <protection/>
    </xf>
    <xf numFmtId="49" fontId="18" fillId="0" borderId="13" xfId="38" applyNumberFormat="1" applyFont="1" applyFill="1" applyBorder="1" applyAlignment="1" applyProtection="1">
      <alignment horizontal="right" vertical="top" wrapText="1"/>
      <protection/>
    </xf>
    <xf numFmtId="49" fontId="15" fillId="0" borderId="13" xfId="38" applyNumberFormat="1" applyFont="1" applyFill="1" applyBorder="1" applyAlignment="1" applyProtection="1">
      <alignment horizontal="right" vertical="top" wrapText="1"/>
      <protection/>
    </xf>
    <xf numFmtId="49" fontId="15" fillId="0" borderId="13" xfId="38" applyNumberFormat="1" applyFont="1" applyBorder="1" applyAlignment="1" applyProtection="1">
      <alignment horizontal="right" vertical="top" wrapText="1"/>
      <protection/>
    </xf>
    <xf numFmtId="1" fontId="17" fillId="0" borderId="13" xfId="38" applyNumberFormat="1" applyFont="1" applyBorder="1" applyAlignment="1" applyProtection="1">
      <alignment horizontal="right" vertical="top" wrapText="1"/>
      <protection/>
    </xf>
    <xf numFmtId="1" fontId="18" fillId="0" borderId="13" xfId="38" applyNumberFormat="1" applyFont="1" applyBorder="1" applyAlignment="1" applyProtection="1">
      <alignment horizontal="right" vertical="top" wrapText="1"/>
      <protection/>
    </xf>
    <xf numFmtId="1" fontId="15" fillId="0" borderId="13" xfId="38" applyNumberFormat="1" applyFont="1" applyBorder="1" applyAlignment="1" applyProtection="1">
      <alignment horizontal="right" vertical="top" wrapText="1"/>
      <protection/>
    </xf>
    <xf numFmtId="1" fontId="18" fillId="33" borderId="13" xfId="38" applyNumberFormat="1" applyFont="1" applyFill="1" applyBorder="1" applyAlignment="1" applyProtection="1">
      <alignment horizontal="right" vertical="top" wrapText="1"/>
      <protection/>
    </xf>
    <xf numFmtId="1" fontId="17" fillId="0" borderId="13" xfId="0" applyNumberFormat="1" applyFont="1" applyBorder="1" applyAlignment="1" applyProtection="1">
      <alignment vertical="top" wrapText="1"/>
      <protection/>
    </xf>
    <xf numFmtId="1" fontId="17" fillId="33" borderId="13" xfId="0" applyNumberFormat="1" applyFont="1" applyFill="1" applyBorder="1" applyAlignment="1" applyProtection="1">
      <alignment vertical="top"/>
      <protection/>
    </xf>
    <xf numFmtId="1" fontId="17" fillId="0" borderId="13" xfId="0" applyNumberFormat="1" applyFont="1" applyBorder="1" applyAlignment="1" applyProtection="1">
      <alignment vertical="top"/>
      <protection/>
    </xf>
    <xf numFmtId="0" fontId="15" fillId="0" borderId="0" xfId="38" applyFont="1" applyBorder="1" applyAlignment="1" applyProtection="1">
      <alignment horizontal="centerContinuous" vertical="top" wrapText="1"/>
      <protection locked="0"/>
    </xf>
    <xf numFmtId="0" fontId="15" fillId="0" borderId="0" xfId="38" applyFont="1" applyAlignment="1" applyProtection="1">
      <alignment horizontal="left" vertical="top" wrapText="1"/>
      <protection locked="0"/>
    </xf>
    <xf numFmtId="0" fontId="17" fillId="0" borderId="0" xfId="38" applyFont="1" applyBorder="1" applyAlignment="1" applyProtection="1">
      <alignment horizontal="centerContinuous" vertical="top" wrapText="1"/>
      <protection locked="0"/>
    </xf>
    <xf numFmtId="0" fontId="15" fillId="0" borderId="0" xfId="38" applyFont="1" applyAlignment="1" applyProtection="1">
      <alignment horizontal="center" vertical="top" wrapText="1"/>
      <protection locked="0"/>
    </xf>
    <xf numFmtId="0" fontId="15" fillId="0" borderId="0" xfId="38" applyFont="1" applyBorder="1" applyAlignment="1" applyProtection="1">
      <alignment horizontal="left" vertical="top" wrapText="1"/>
      <protection locked="0"/>
    </xf>
    <xf numFmtId="0" fontId="19" fillId="0" borderId="0" xfId="0" applyFont="1" applyAlignment="1">
      <alignment vertical="top"/>
    </xf>
    <xf numFmtId="0" fontId="19" fillId="0" borderId="17" xfId="0" applyFont="1" applyBorder="1" applyAlignment="1">
      <alignment vertical="top"/>
    </xf>
    <xf numFmtId="0" fontId="15" fillId="0" borderId="0" xfId="38" applyFont="1" applyBorder="1" applyAlignment="1" applyProtection="1">
      <alignment vertical="top" wrapText="1"/>
      <protection locked="0"/>
    </xf>
    <xf numFmtId="0" fontId="15" fillId="0" borderId="0" xfId="38" applyFont="1" applyBorder="1" applyAlignment="1" applyProtection="1">
      <alignment horizontal="center" vertical="top"/>
      <protection locked="0"/>
    </xf>
    <xf numFmtId="0" fontId="15" fillId="0" borderId="0" xfId="39" applyFont="1" applyAlignment="1" applyProtection="1">
      <alignment wrapText="1"/>
      <protection locked="0"/>
    </xf>
    <xf numFmtId="0" fontId="15" fillId="0" borderId="14" xfId="38" applyFont="1" applyBorder="1" applyAlignment="1" applyProtection="1">
      <alignment horizontal="center" vertical="top" wrapText="1"/>
      <protection/>
    </xf>
    <xf numFmtId="14" fontId="15" fillId="0" borderId="14" xfId="38" applyNumberFormat="1" applyFont="1" applyBorder="1" applyAlignment="1" applyProtection="1">
      <alignment horizontal="center" vertical="top" wrapText="1"/>
      <protection/>
    </xf>
    <xf numFmtId="14" fontId="15" fillId="0" borderId="18" xfId="38" applyNumberFormat="1" applyFont="1" applyBorder="1" applyAlignment="1" applyProtection="1">
      <alignment horizontal="center" vertical="top" wrapText="1"/>
      <protection/>
    </xf>
    <xf numFmtId="49" fontId="15" fillId="0" borderId="0" xfId="38" applyNumberFormat="1" applyFont="1" applyBorder="1" applyAlignment="1">
      <alignment vertical="top" wrapText="1"/>
      <protection/>
    </xf>
    <xf numFmtId="0" fontId="15" fillId="0" borderId="0" xfId="38" applyFont="1" applyBorder="1" applyAlignment="1">
      <alignment vertical="top" wrapText="1"/>
      <protection/>
    </xf>
    <xf numFmtId="49" fontId="15" fillId="0" borderId="0" xfId="38" applyNumberFormat="1" applyFont="1" applyFill="1" applyBorder="1" applyAlignment="1" applyProtection="1">
      <alignment vertical="top" wrapText="1"/>
      <protection locked="0"/>
    </xf>
    <xf numFmtId="0" fontId="15" fillId="0" borderId="0" xfId="0" applyFont="1" applyFill="1" applyBorder="1" applyAlignment="1" applyProtection="1">
      <alignment horizontal="left" vertical="top"/>
      <protection locked="0"/>
    </xf>
    <xf numFmtId="0" fontId="17" fillId="0" borderId="0" xfId="38" applyFont="1" applyFill="1" applyBorder="1" applyAlignment="1" applyProtection="1">
      <alignment vertical="top" wrapText="1"/>
      <protection locked="0"/>
    </xf>
    <xf numFmtId="0" fontId="17" fillId="0" borderId="0" xfId="38" applyFont="1" applyAlignment="1" applyProtection="1">
      <alignment vertical="top" wrapText="1"/>
      <protection locked="0"/>
    </xf>
    <xf numFmtId="3" fontId="17" fillId="0" borderId="13" xfId="40" applyNumberFormat="1" applyFont="1" applyBorder="1" applyAlignment="1" applyProtection="1">
      <alignment horizontal="center" vertical="center"/>
      <protection/>
    </xf>
    <xf numFmtId="3" fontId="18" fillId="0" borderId="13" xfId="40" applyNumberFormat="1" applyFont="1" applyBorder="1" applyAlignment="1" applyProtection="1">
      <alignment horizontal="center" vertical="center"/>
      <protection/>
    </xf>
    <xf numFmtId="0" fontId="17" fillId="0" borderId="12" xfId="40" applyFont="1" applyBorder="1" applyAlignment="1" applyProtection="1">
      <alignment horizontal="center" vertical="center" wrapText="1"/>
      <protection/>
    </xf>
    <xf numFmtId="0" fontId="18" fillId="0" borderId="12" xfId="40" applyFont="1" applyBorder="1" applyAlignment="1" applyProtection="1">
      <alignment horizontal="center" vertical="center" wrapText="1"/>
      <protection/>
    </xf>
    <xf numFmtId="0" fontId="15" fillId="0" borderId="12" xfId="40" applyFont="1" applyBorder="1" applyAlignment="1" applyProtection="1">
      <alignment horizontal="center" vertical="center" wrapText="1"/>
      <protection/>
    </xf>
    <xf numFmtId="3" fontId="17" fillId="0" borderId="13" xfId="40" applyNumberFormat="1" applyFont="1" applyFill="1" applyBorder="1" applyAlignment="1" applyProtection="1">
      <alignment vertical="center"/>
      <protection/>
    </xf>
    <xf numFmtId="0" fontId="18" fillId="0" borderId="12" xfId="40" applyFont="1" applyBorder="1" applyAlignment="1" applyProtection="1">
      <alignment horizontal="center" wrapText="1"/>
      <protection/>
    </xf>
    <xf numFmtId="49" fontId="17" fillId="0" borderId="12" xfId="40" applyNumberFormat="1" applyFont="1" applyBorder="1" applyAlignment="1" applyProtection="1">
      <alignment horizontal="center" vertical="center" wrapText="1"/>
      <protection/>
    </xf>
    <xf numFmtId="49" fontId="15" fillId="0" borderId="13" xfId="40" applyNumberFormat="1" applyFont="1" applyBorder="1" applyAlignment="1" applyProtection="1">
      <alignment horizontal="center" vertical="center" wrapText="1"/>
      <protection/>
    </xf>
    <xf numFmtId="0" fontId="15" fillId="0" borderId="14" xfId="40" applyFont="1" applyBorder="1" applyAlignment="1" applyProtection="1">
      <alignment horizontal="center" vertical="center" wrapText="1"/>
      <protection/>
    </xf>
    <xf numFmtId="0" fontId="15" fillId="0" borderId="13" xfId="40" applyFont="1" applyBorder="1" applyAlignment="1" applyProtection="1">
      <alignment horizontal="center" vertical="center" wrapText="1"/>
      <protection/>
    </xf>
    <xf numFmtId="3" fontId="15" fillId="0" borderId="13" xfId="40" applyNumberFormat="1" applyFont="1" applyBorder="1" applyAlignment="1" applyProtection="1">
      <alignment vertical="center"/>
      <protection/>
    </xf>
    <xf numFmtId="49" fontId="21" fillId="0" borderId="13" xfId="40" applyNumberFormat="1" applyFont="1" applyBorder="1" applyAlignment="1" applyProtection="1">
      <alignment horizontal="centerContinuous" wrapText="1"/>
      <protection/>
    </xf>
    <xf numFmtId="49" fontId="15" fillId="0" borderId="13" xfId="41" applyNumberFormat="1" applyFont="1" applyBorder="1" applyAlignment="1">
      <alignment horizontal="center" vertical="center" wrapText="1"/>
      <protection/>
    </xf>
    <xf numFmtId="49" fontId="17" fillId="0" borderId="13" xfId="41" applyNumberFormat="1" applyFont="1" applyBorder="1" applyAlignment="1" applyProtection="1">
      <alignment horizontal="center" vertical="center" wrapText="1"/>
      <protection/>
    </xf>
    <xf numFmtId="49" fontId="17" fillId="0" borderId="13" xfId="41" applyNumberFormat="1" applyFont="1" applyBorder="1" applyAlignment="1">
      <alignment horizontal="center" vertical="center" wrapText="1"/>
      <protection/>
    </xf>
    <xf numFmtId="49" fontId="17" fillId="33" borderId="13" xfId="41" applyNumberFormat="1" applyFont="1" applyFill="1" applyBorder="1" applyAlignment="1">
      <alignment horizontal="center" vertical="center" wrapText="1"/>
      <protection/>
    </xf>
    <xf numFmtId="49" fontId="17" fillId="0" borderId="13" xfId="41" applyNumberFormat="1" applyFont="1" applyFill="1" applyBorder="1" applyAlignment="1">
      <alignment horizontal="center" vertical="center" wrapText="1"/>
      <protection/>
    </xf>
    <xf numFmtId="49" fontId="15" fillId="0" borderId="10" xfId="41" applyNumberFormat="1" applyFont="1" applyBorder="1" applyAlignment="1">
      <alignment horizontal="center" vertical="center" wrapText="1"/>
      <protection/>
    </xf>
    <xf numFmtId="49" fontId="17" fillId="0" borderId="13" xfId="41" applyNumberFormat="1" applyFont="1" applyBorder="1" applyAlignment="1">
      <alignment horizontal="center" wrapText="1"/>
      <protection/>
    </xf>
    <xf numFmtId="49" fontId="15" fillId="0" borderId="13" xfId="34" applyNumberFormat="1" applyFont="1" applyBorder="1" applyAlignment="1" applyProtection="1">
      <alignment horizontal="center" vertical="center" wrapText="1"/>
      <protection/>
    </xf>
    <xf numFmtId="1" fontId="17" fillId="0" borderId="13" xfId="34" applyNumberFormat="1" applyFont="1" applyBorder="1" applyAlignment="1" applyProtection="1">
      <alignment horizontal="right" vertical="center" wrapText="1"/>
      <protection/>
    </xf>
    <xf numFmtId="49" fontId="17" fillId="0" borderId="13" xfId="34" applyNumberFormat="1" applyFont="1" applyBorder="1" applyAlignment="1" applyProtection="1">
      <alignment horizontal="center" vertical="center" wrapText="1"/>
      <protection/>
    </xf>
    <xf numFmtId="49" fontId="15" fillId="0" borderId="13" xfId="34" applyNumberFormat="1" applyFont="1" applyBorder="1" applyAlignment="1" applyProtection="1">
      <alignment horizontal="left" vertical="center" wrapText="1"/>
      <protection/>
    </xf>
    <xf numFmtId="0" fontId="17" fillId="0" borderId="13" xfId="34" applyFont="1" applyBorder="1" applyAlignment="1" applyProtection="1">
      <alignment horizontal="right" vertical="center" wrapText="1"/>
      <protection/>
    </xf>
    <xf numFmtId="0" fontId="6" fillId="0" borderId="13" xfId="34" applyFont="1" applyBorder="1" applyAlignment="1" applyProtection="1">
      <alignment horizontal="right" vertical="center" wrapText="1"/>
      <protection/>
    </xf>
    <xf numFmtId="49" fontId="17" fillId="0" borderId="13" xfId="40" applyNumberFormat="1" applyFont="1" applyBorder="1" applyAlignment="1" applyProtection="1">
      <alignment horizontal="center" wrapText="1"/>
      <protection/>
    </xf>
    <xf numFmtId="0" fontId="17" fillId="0" borderId="13" xfId="40" applyFont="1" applyBorder="1" applyAlignment="1" applyProtection="1">
      <alignment horizontal="center" wrapText="1"/>
      <protection/>
    </xf>
    <xf numFmtId="0" fontId="17" fillId="0" borderId="13" xfId="40" applyFont="1" applyBorder="1" applyAlignment="1" applyProtection="1">
      <alignment wrapText="1"/>
      <protection/>
    </xf>
    <xf numFmtId="0" fontId="17" fillId="0" borderId="13" xfId="40" applyFont="1" applyBorder="1" applyAlignment="1" applyProtection="1">
      <alignment horizontal="centerContinuous" wrapText="1"/>
      <protection/>
    </xf>
    <xf numFmtId="49" fontId="15" fillId="0" borderId="13" xfId="40" applyNumberFormat="1" applyFont="1" applyBorder="1" applyAlignment="1" applyProtection="1">
      <alignment horizontal="centerContinuous" wrapText="1"/>
      <protection/>
    </xf>
    <xf numFmtId="49" fontId="18" fillId="0" borderId="13" xfId="40" applyNumberFormat="1" applyFont="1" applyBorder="1" applyAlignment="1" applyProtection="1">
      <alignment horizontal="center" wrapText="1"/>
      <protection/>
    </xf>
    <xf numFmtId="0" fontId="18" fillId="0" borderId="13" xfId="40" applyFont="1" applyBorder="1" applyAlignment="1" applyProtection="1">
      <alignment horizontal="center" wrapText="1"/>
      <protection/>
    </xf>
    <xf numFmtId="0" fontId="15" fillId="0" borderId="19" xfId="38" applyFont="1" applyBorder="1" applyAlignment="1" applyProtection="1">
      <alignment horizontal="center" vertical="top" wrapText="1"/>
      <protection/>
    </xf>
    <xf numFmtId="14" fontId="15" fillId="0" borderId="19" xfId="38" applyNumberFormat="1" applyFont="1" applyBorder="1" applyAlignment="1" applyProtection="1">
      <alignment horizontal="center" vertical="top" wrapText="1"/>
      <protection/>
    </xf>
    <xf numFmtId="49" fontId="18" fillId="0" borderId="13" xfId="34" applyNumberFormat="1" applyFont="1" applyBorder="1" applyAlignment="1" applyProtection="1">
      <alignment horizontal="center" vertical="center" wrapText="1"/>
      <protection/>
    </xf>
    <xf numFmtId="0" fontId="15" fillId="0" borderId="13" xfId="34" applyFont="1" applyBorder="1" applyAlignment="1" applyProtection="1">
      <alignment horizontal="center" vertical="center" wrapText="1"/>
      <protection/>
    </xf>
    <xf numFmtId="0" fontId="15" fillId="0" borderId="13" xfId="34" applyFont="1" applyBorder="1" applyAlignment="1" applyProtection="1">
      <alignment horizontal="center"/>
      <protection/>
    </xf>
    <xf numFmtId="49" fontId="22" fillId="0" borderId="13" xfId="34" applyNumberFormat="1" applyFont="1" applyBorder="1" applyAlignment="1" applyProtection="1">
      <alignment horizontal="center" vertical="center" wrapText="1"/>
      <protection/>
    </xf>
    <xf numFmtId="0" fontId="15" fillId="0" borderId="0" xfId="38" applyFont="1" applyAlignment="1" applyProtection="1">
      <alignment horizontal="left" vertical="top"/>
      <protection locked="0"/>
    </xf>
    <xf numFmtId="0" fontId="20" fillId="0" borderId="0" xfId="40" applyFont="1" applyAlignment="1" applyProtection="1">
      <alignment horizontal="left" wrapText="1"/>
      <protection locked="0"/>
    </xf>
    <xf numFmtId="0" fontId="17" fillId="0" borderId="0" xfId="38" applyFont="1" applyAlignment="1" applyProtection="1">
      <alignment horizontal="left" vertical="top" wrapText="1"/>
      <protection locked="0"/>
    </xf>
    <xf numFmtId="0" fontId="17" fillId="0" borderId="0" xfId="38" applyFont="1" applyAlignment="1" applyProtection="1">
      <alignment vertical="top"/>
      <protection locked="0"/>
    </xf>
    <xf numFmtId="0" fontId="17" fillId="0" borderId="0" xfId="38" applyFont="1" applyAlignment="1">
      <alignment vertical="top"/>
      <protection/>
    </xf>
    <xf numFmtId="0" fontId="15" fillId="0" borderId="13" xfId="38" applyFont="1" applyBorder="1" applyAlignment="1" applyProtection="1">
      <alignment vertical="top"/>
      <protection locked="0"/>
    </xf>
    <xf numFmtId="0" fontId="15" fillId="0" borderId="20" xfId="38" applyFont="1" applyBorder="1" applyAlignment="1" applyProtection="1">
      <alignment horizontal="center" vertical="center"/>
      <protection/>
    </xf>
    <xf numFmtId="49" fontId="15" fillId="0" borderId="19" xfId="38" applyNumberFormat="1" applyFont="1" applyBorder="1" applyAlignment="1" applyProtection="1">
      <alignment horizontal="center" vertical="center" wrapText="1"/>
      <protection/>
    </xf>
    <xf numFmtId="0" fontId="15" fillId="0" borderId="21" xfId="38" applyFont="1" applyBorder="1" applyAlignment="1" applyProtection="1">
      <alignment horizontal="center" vertical="center"/>
      <protection/>
    </xf>
    <xf numFmtId="49" fontId="15" fillId="0" borderId="14" xfId="38" applyNumberFormat="1" applyFont="1" applyBorder="1" applyAlignment="1" applyProtection="1">
      <alignment horizontal="center" vertical="center" wrapText="1"/>
      <protection/>
    </xf>
    <xf numFmtId="0" fontId="23" fillId="34" borderId="21" xfId="38" applyFont="1" applyFill="1" applyBorder="1" applyAlignment="1" applyProtection="1">
      <alignment horizontal="left" vertical="top" wrapText="1"/>
      <protection/>
    </xf>
    <xf numFmtId="0" fontId="23" fillId="34" borderId="13" xfId="38" applyFont="1" applyFill="1" applyBorder="1" applyAlignment="1" applyProtection="1">
      <alignment horizontal="left" vertical="top" wrapText="1"/>
      <protection/>
    </xf>
    <xf numFmtId="49" fontId="15" fillId="33" borderId="13" xfId="38" applyNumberFormat="1" applyFont="1" applyFill="1" applyBorder="1" applyAlignment="1" applyProtection="1">
      <alignment horizontal="right" vertical="top" wrapText="1"/>
      <protection/>
    </xf>
    <xf numFmtId="0" fontId="17" fillId="33" borderId="13" xfId="0" applyFont="1" applyFill="1" applyBorder="1" applyAlignment="1" applyProtection="1">
      <alignment vertical="top" wrapText="1"/>
      <protection/>
    </xf>
    <xf numFmtId="0" fontId="24" fillId="34" borderId="22" xfId="38" applyFont="1" applyFill="1" applyBorder="1" applyAlignment="1" applyProtection="1">
      <alignment vertical="top" wrapText="1"/>
      <protection/>
    </xf>
    <xf numFmtId="0" fontId="24" fillId="34" borderId="13" xfId="38" applyFont="1" applyFill="1" applyBorder="1" applyAlignment="1" applyProtection="1">
      <alignment vertical="top" wrapText="1"/>
      <protection/>
    </xf>
    <xf numFmtId="0" fontId="24" fillId="34" borderId="13" xfId="38" applyFont="1" applyFill="1" applyBorder="1" applyAlignment="1" applyProtection="1">
      <alignment vertical="top"/>
      <protection/>
    </xf>
    <xf numFmtId="0" fontId="17" fillId="0" borderId="0" xfId="38" applyFont="1" applyAlignment="1" applyProtection="1">
      <alignment vertical="top"/>
      <protection/>
    </xf>
    <xf numFmtId="1" fontId="24" fillId="34" borderId="13" xfId="38" applyNumberFormat="1" applyFont="1" applyFill="1" applyBorder="1" applyAlignment="1" applyProtection="1">
      <alignment vertical="top" wrapText="1"/>
      <protection/>
    </xf>
    <xf numFmtId="1" fontId="17" fillId="0" borderId="0" xfId="38" applyNumberFormat="1" applyFont="1" applyAlignment="1" applyProtection="1">
      <alignment vertical="top"/>
      <protection/>
    </xf>
    <xf numFmtId="1" fontId="24" fillId="34" borderId="13" xfId="38" applyNumberFormat="1" applyFont="1" applyFill="1" applyBorder="1" applyAlignment="1" applyProtection="1">
      <alignment vertical="top"/>
      <protection/>
    </xf>
    <xf numFmtId="1" fontId="17" fillId="0" borderId="0" xfId="38" applyNumberFormat="1" applyFont="1" applyAlignment="1">
      <alignment vertical="top"/>
      <protection/>
    </xf>
    <xf numFmtId="1" fontId="24" fillId="34" borderId="13" xfId="0" applyNumberFormat="1" applyFont="1" applyFill="1" applyBorder="1" applyAlignment="1" applyProtection="1">
      <alignment vertical="top" wrapText="1"/>
      <protection/>
    </xf>
    <xf numFmtId="0" fontId="24" fillId="34" borderId="13" xfId="0" applyFont="1" applyFill="1" applyBorder="1" applyAlignment="1" applyProtection="1">
      <alignment vertical="top"/>
      <protection/>
    </xf>
    <xf numFmtId="1" fontId="23" fillId="34" borderId="13" xfId="38" applyNumberFormat="1" applyFont="1" applyFill="1" applyBorder="1" applyAlignment="1" applyProtection="1">
      <alignment vertical="top" wrapText="1"/>
      <protection/>
    </xf>
    <xf numFmtId="49" fontId="24" fillId="34" borderId="13" xfId="38" applyNumberFormat="1" applyFont="1" applyFill="1" applyBorder="1" applyAlignment="1" applyProtection="1">
      <alignment vertical="top"/>
      <protection/>
    </xf>
    <xf numFmtId="0" fontId="24" fillId="34" borderId="22" xfId="38" applyNumberFormat="1" applyFont="1" applyFill="1" applyBorder="1" applyAlignment="1" applyProtection="1">
      <alignment vertical="top" wrapText="1"/>
      <protection/>
    </xf>
    <xf numFmtId="0" fontId="23" fillId="34" borderId="22" xfId="38" applyFont="1" applyFill="1" applyBorder="1" applyAlignment="1" applyProtection="1">
      <alignment vertical="top" wrapText="1"/>
      <protection/>
    </xf>
    <xf numFmtId="0" fontId="23" fillId="34" borderId="13" xfId="38" applyFont="1" applyFill="1" applyBorder="1" applyAlignment="1" applyProtection="1">
      <alignment vertical="top" wrapText="1"/>
      <protection/>
    </xf>
    <xf numFmtId="1" fontId="24" fillId="34" borderId="13" xfId="0" applyNumberFormat="1" applyFont="1" applyFill="1" applyBorder="1" applyAlignment="1" applyProtection="1">
      <alignment vertical="top"/>
      <protection/>
    </xf>
    <xf numFmtId="0" fontId="23" fillId="34" borderId="23" xfId="38" applyFont="1" applyFill="1" applyBorder="1" applyAlignment="1" applyProtection="1">
      <alignment vertical="top" wrapText="1"/>
      <protection/>
    </xf>
    <xf numFmtId="1" fontId="17" fillId="0" borderId="0" xfId="38" applyNumberFormat="1" applyFont="1" applyBorder="1" applyAlignment="1">
      <alignment vertical="top" wrapText="1"/>
      <protection/>
    </xf>
    <xf numFmtId="0" fontId="17" fillId="0" borderId="0" xfId="38" applyFont="1" applyAlignment="1">
      <alignment horizontal="left" vertical="top" wrapText="1"/>
      <protection/>
    </xf>
    <xf numFmtId="0" fontId="17" fillId="0" borderId="0" xfId="38" applyFont="1" applyAlignment="1">
      <alignment vertical="top" wrapText="1"/>
      <protection/>
    </xf>
    <xf numFmtId="1" fontId="17" fillId="0" borderId="0" xfId="38" applyNumberFormat="1" applyFont="1" applyAlignment="1" applyProtection="1">
      <alignment vertical="top" wrapText="1"/>
      <protection locked="0"/>
    </xf>
    <xf numFmtId="0" fontId="15" fillId="0" borderId="0" xfId="40" applyFont="1" applyBorder="1" applyAlignment="1" applyProtection="1">
      <alignment horizontal="centerContinuous" vertical="center" wrapText="1"/>
      <protection locked="0"/>
    </xf>
    <xf numFmtId="0" fontId="17" fillId="0" borderId="0" xfId="40" applyFont="1" applyBorder="1" applyAlignment="1" applyProtection="1">
      <alignment horizontal="centerContinuous"/>
      <protection locked="0"/>
    </xf>
    <xf numFmtId="0" fontId="17" fillId="0" borderId="24" xfId="40" applyFont="1" applyBorder="1" applyAlignment="1" applyProtection="1">
      <alignment horizontal="centerContinuous"/>
      <protection locked="0"/>
    </xf>
    <xf numFmtId="0" fontId="17" fillId="0" borderId="0" xfId="40" applyFont="1" applyAlignment="1" applyProtection="1">
      <alignment horizontal="centerContinuous" wrapText="1"/>
      <protection locked="0"/>
    </xf>
    <xf numFmtId="0" fontId="20" fillId="0" borderId="0" xfId="40" applyFont="1" applyAlignment="1" applyProtection="1">
      <alignment horizontal="centerContinuous" wrapText="1"/>
      <protection locked="0"/>
    </xf>
    <xf numFmtId="0" fontId="20" fillId="0" borderId="0" xfId="40" applyFont="1" applyProtection="1">
      <alignment/>
      <protection locked="0"/>
    </xf>
    <xf numFmtId="0" fontId="20" fillId="0" borderId="0" xfId="40" applyFont="1">
      <alignment/>
      <protection/>
    </xf>
    <xf numFmtId="0" fontId="20" fillId="0" borderId="0" xfId="38" applyFont="1" applyAlignment="1" applyProtection="1">
      <alignment vertical="top" wrapText="1"/>
      <protection locked="0"/>
    </xf>
    <xf numFmtId="0" fontId="20" fillId="0" borderId="0" xfId="38" applyFont="1" applyAlignment="1" applyProtection="1">
      <alignment vertical="top"/>
      <protection locked="0"/>
    </xf>
    <xf numFmtId="0" fontId="17" fillId="0" borderId="25" xfId="38" applyFont="1" applyBorder="1" applyAlignment="1" applyProtection="1">
      <alignment horizontal="left" vertical="top" wrapText="1"/>
      <protection locked="0"/>
    </xf>
    <xf numFmtId="0" fontId="15" fillId="0" borderId="13" xfId="40" applyFont="1" applyBorder="1" applyAlignment="1" applyProtection="1">
      <alignment vertical="center" wrapText="1"/>
      <protection/>
    </xf>
    <xf numFmtId="0" fontId="20" fillId="0" borderId="13" xfId="40" applyFont="1" applyBorder="1" applyAlignment="1" applyProtection="1">
      <alignment wrapText="1"/>
      <protection/>
    </xf>
    <xf numFmtId="0" fontId="20" fillId="0" borderId="13" xfId="40" applyFont="1" applyBorder="1" applyProtection="1">
      <alignment/>
      <protection/>
    </xf>
    <xf numFmtId="0" fontId="18" fillId="0" borderId="13" xfId="40" applyFont="1" applyBorder="1" applyAlignment="1" applyProtection="1">
      <alignment vertical="center" wrapText="1"/>
      <protection/>
    </xf>
    <xf numFmtId="0" fontId="17" fillId="0" borderId="13" xfId="40" applyFont="1" applyFill="1" applyBorder="1" applyProtection="1">
      <alignment/>
      <protection/>
    </xf>
    <xf numFmtId="0" fontId="17" fillId="0" borderId="13" xfId="40" applyFont="1" applyBorder="1" applyAlignment="1" applyProtection="1">
      <alignment vertical="center" wrapText="1"/>
      <protection/>
    </xf>
    <xf numFmtId="0" fontId="17" fillId="0" borderId="13" xfId="40" applyFont="1" applyFill="1" applyBorder="1" applyAlignment="1" applyProtection="1">
      <alignment vertical="center" wrapText="1"/>
      <protection/>
    </xf>
    <xf numFmtId="0" fontId="18" fillId="0" borderId="13" xfId="40" applyFont="1" applyBorder="1" applyAlignment="1" applyProtection="1">
      <alignment horizontal="right" vertical="center" wrapText="1"/>
      <protection/>
    </xf>
    <xf numFmtId="0" fontId="20" fillId="0" borderId="0" xfId="40" applyFont="1" applyProtection="1">
      <alignment/>
      <protection/>
    </xf>
    <xf numFmtId="0" fontId="17" fillId="0" borderId="13" xfId="40" applyFont="1" applyBorder="1" applyAlignment="1" applyProtection="1">
      <alignment horizontal="left" vertical="center" wrapText="1"/>
      <protection/>
    </xf>
    <xf numFmtId="0" fontId="17" fillId="0" borderId="13" xfId="40" applyFont="1" applyBorder="1" applyAlignment="1" applyProtection="1">
      <alignment horizontal="right" vertical="center" wrapText="1"/>
      <protection/>
    </xf>
    <xf numFmtId="0" fontId="20" fillId="0" borderId="13" xfId="40" applyFont="1" applyBorder="1" applyAlignment="1" applyProtection="1">
      <alignment horizontal="left" vertical="center" wrapText="1"/>
      <protection/>
    </xf>
    <xf numFmtId="0" fontId="21" fillId="0" borderId="13" xfId="40" applyFont="1" applyBorder="1" applyAlignment="1" applyProtection="1">
      <alignment horizontal="left" vertical="center" wrapText="1"/>
      <protection/>
    </xf>
    <xf numFmtId="0" fontId="25" fillId="0" borderId="13" xfId="40" applyFont="1" applyBorder="1" applyAlignment="1" applyProtection="1">
      <alignment vertical="center" wrapText="1"/>
      <protection/>
    </xf>
    <xf numFmtId="0" fontId="17" fillId="0" borderId="22" xfId="40" applyFont="1" applyBorder="1" applyAlignment="1" applyProtection="1">
      <alignment vertical="center" wrapText="1"/>
      <protection/>
    </xf>
    <xf numFmtId="0" fontId="17" fillId="0" borderId="15" xfId="40" applyFont="1" applyBorder="1" applyAlignment="1" applyProtection="1">
      <alignment vertical="center" wrapText="1"/>
      <protection/>
    </xf>
    <xf numFmtId="0" fontId="15" fillId="0" borderId="10" xfId="40" applyFont="1" applyBorder="1" applyAlignment="1" applyProtection="1">
      <alignment vertical="center" wrapText="1"/>
      <protection/>
    </xf>
    <xf numFmtId="0" fontId="23" fillId="0" borderId="13" xfId="40" applyFont="1" applyBorder="1" applyAlignment="1" applyProtection="1">
      <alignment vertical="center" wrapText="1"/>
      <protection/>
    </xf>
    <xf numFmtId="0" fontId="15" fillId="0" borderId="13" xfId="40" applyFont="1" applyBorder="1" applyAlignment="1" applyProtection="1">
      <alignment horizontal="left" vertical="center" wrapText="1"/>
      <protection/>
    </xf>
    <xf numFmtId="0" fontId="17" fillId="0" borderId="0" xfId="40" applyFont="1" applyBorder="1" applyAlignment="1" applyProtection="1">
      <alignment wrapText="1"/>
      <protection/>
    </xf>
    <xf numFmtId="0" fontId="15" fillId="0" borderId="0" xfId="40" applyFont="1" applyBorder="1" applyAlignment="1" applyProtection="1">
      <alignment wrapText="1"/>
      <protection locked="0"/>
    </xf>
    <xf numFmtId="1" fontId="17" fillId="0" borderId="0" xfId="40" applyNumberFormat="1" applyFont="1" applyBorder="1" applyProtection="1">
      <alignment/>
      <protection locked="0"/>
    </xf>
    <xf numFmtId="0" fontId="15" fillId="0" borderId="0" xfId="40" applyFont="1" applyBorder="1" applyAlignment="1" applyProtection="1">
      <alignment horizontal="right" vertical="center" wrapText="1"/>
      <protection locked="0"/>
    </xf>
    <xf numFmtId="0" fontId="20" fillId="0" borderId="0" xfId="40" applyFont="1" applyBorder="1" applyAlignment="1" applyProtection="1">
      <alignment wrapText="1"/>
      <protection locked="0"/>
    </xf>
    <xf numFmtId="1" fontId="20" fillId="0" borderId="0" xfId="40" applyNumberFormat="1" applyFont="1" applyBorder="1" applyProtection="1">
      <alignment/>
      <protection locked="0"/>
    </xf>
    <xf numFmtId="1" fontId="20" fillId="0" borderId="0" xfId="40" applyNumberFormat="1" applyFont="1" applyProtection="1">
      <alignment/>
      <protection locked="0"/>
    </xf>
    <xf numFmtId="0" fontId="20" fillId="0" borderId="0" xfId="40" applyFont="1" applyBorder="1" applyAlignment="1">
      <alignment wrapText="1"/>
      <protection/>
    </xf>
    <xf numFmtId="1" fontId="20" fillId="0" borderId="0" xfId="40" applyNumberFormat="1" applyFont="1" applyBorder="1">
      <alignment/>
      <protection/>
    </xf>
    <xf numFmtId="1" fontId="20" fillId="0" borderId="0" xfId="40" applyNumberFormat="1" applyFont="1">
      <alignment/>
      <protection/>
    </xf>
    <xf numFmtId="0" fontId="20" fillId="0" borderId="0" xfId="40" applyFont="1" applyBorder="1">
      <alignment/>
      <protection/>
    </xf>
    <xf numFmtId="0" fontId="20" fillId="0" borderId="0" xfId="40" applyFont="1" applyAlignment="1">
      <alignment wrapText="1"/>
      <protection/>
    </xf>
    <xf numFmtId="0" fontId="15" fillId="0" borderId="13" xfId="40" applyFont="1" applyBorder="1" applyAlignment="1" applyProtection="1">
      <alignment horizontal="right" vertical="center" wrapText="1"/>
      <protection/>
    </xf>
    <xf numFmtId="0" fontId="17" fillId="0" borderId="0" xfId="39" applyFont="1" applyAlignment="1" applyProtection="1">
      <alignment wrapText="1"/>
      <protection locked="0"/>
    </xf>
    <xf numFmtId="0" fontId="17" fillId="0" borderId="0" xfId="39" applyFont="1" applyFill="1" applyAlignment="1" applyProtection="1">
      <alignment wrapText="1"/>
      <protection locked="0"/>
    </xf>
    <xf numFmtId="0" fontId="17" fillId="0" borderId="0" xfId="39" applyFont="1" applyAlignment="1" applyProtection="1">
      <alignment wrapText="1"/>
      <protection/>
    </xf>
    <xf numFmtId="0" fontId="20" fillId="0" borderId="0" xfId="39" applyFont="1" applyAlignment="1" applyProtection="1">
      <alignment wrapText="1"/>
      <protection/>
    </xf>
    <xf numFmtId="0" fontId="15" fillId="0" borderId="0" xfId="39" applyFont="1" applyBorder="1" applyAlignment="1" applyProtection="1">
      <alignment horizontal="centerContinuous" vertical="center" wrapText="1"/>
      <protection locked="0"/>
    </xf>
    <xf numFmtId="0" fontId="15" fillId="0" borderId="0" xfId="39" applyFont="1" applyFill="1" applyBorder="1" applyAlignment="1" applyProtection="1">
      <alignment horizontal="centerContinuous" vertical="center" wrapText="1"/>
      <protection locked="0"/>
    </xf>
    <xf numFmtId="0" fontId="17" fillId="0" borderId="0" xfId="39" applyFont="1" applyAlignment="1" applyProtection="1">
      <alignment horizontal="centerContinuous" wrapText="1"/>
      <protection/>
    </xf>
    <xf numFmtId="0" fontId="17" fillId="0" borderId="0" xfId="39" applyFont="1" applyAlignment="1" applyProtection="1">
      <alignment horizontal="center" wrapText="1"/>
      <protection/>
    </xf>
    <xf numFmtId="0" fontId="20" fillId="0" borderId="0" xfId="38" applyFont="1" applyFill="1" applyAlignment="1" applyProtection="1">
      <alignment vertical="top"/>
      <protection locked="0"/>
    </xf>
    <xf numFmtId="0" fontId="20" fillId="0" borderId="0" xfId="38" applyFont="1" applyFill="1" applyAlignment="1" applyProtection="1">
      <alignment vertical="top" wrapText="1"/>
      <protection locked="0"/>
    </xf>
    <xf numFmtId="0" fontId="15" fillId="0" borderId="0" xfId="38" applyFont="1" applyFill="1" applyBorder="1" applyAlignment="1" applyProtection="1">
      <alignment vertical="top" wrapText="1"/>
      <protection locked="0"/>
    </xf>
    <xf numFmtId="0" fontId="15" fillId="0" borderId="0" xfId="39" applyFont="1" applyAlignment="1" applyProtection="1">
      <alignment wrapText="1"/>
      <protection/>
    </xf>
    <xf numFmtId="0" fontId="15" fillId="0" borderId="13" xfId="39" applyFont="1" applyBorder="1" applyAlignment="1" applyProtection="1">
      <alignment horizontal="center" vertical="center" wrapText="1"/>
      <protection/>
    </xf>
    <xf numFmtId="0" fontId="17" fillId="0" borderId="0" xfId="39" applyFont="1" applyBorder="1" applyAlignment="1" applyProtection="1">
      <alignment horizontal="center" wrapText="1"/>
      <protection/>
    </xf>
    <xf numFmtId="0" fontId="18" fillId="0" borderId="13" xfId="39" applyFont="1" applyBorder="1" applyAlignment="1" applyProtection="1">
      <alignment wrapText="1"/>
      <protection/>
    </xf>
    <xf numFmtId="0" fontId="17" fillId="0" borderId="0" xfId="39" applyFont="1" applyBorder="1" applyAlignment="1" applyProtection="1">
      <alignment wrapText="1"/>
      <protection/>
    </xf>
    <xf numFmtId="0" fontId="17" fillId="0" borderId="13" xfId="39" applyFont="1" applyBorder="1" applyAlignment="1" applyProtection="1">
      <alignment wrapText="1"/>
      <protection/>
    </xf>
    <xf numFmtId="1" fontId="17" fillId="0" borderId="0" xfId="39" applyNumberFormat="1" applyFont="1" applyBorder="1" applyAlignment="1" applyProtection="1">
      <alignment wrapText="1"/>
      <protection/>
    </xf>
    <xf numFmtId="1" fontId="17" fillId="0" borderId="0" xfId="39" applyNumberFormat="1" applyFont="1" applyAlignment="1" applyProtection="1">
      <alignment wrapText="1"/>
      <protection/>
    </xf>
    <xf numFmtId="1" fontId="20" fillId="0" borderId="0" xfId="39" applyNumberFormat="1" applyFont="1" applyAlignment="1" applyProtection="1">
      <alignment wrapText="1"/>
      <protection/>
    </xf>
    <xf numFmtId="0" fontId="17" fillId="0" borderId="13" xfId="39" applyFont="1" applyFill="1" applyBorder="1" applyAlignment="1" applyProtection="1">
      <alignment wrapText="1"/>
      <protection/>
    </xf>
    <xf numFmtId="0" fontId="20" fillId="0" borderId="13" xfId="39" applyFont="1" applyBorder="1" applyAlignment="1" applyProtection="1">
      <alignment wrapText="1"/>
      <protection/>
    </xf>
    <xf numFmtId="0" fontId="15" fillId="0" borderId="13" xfId="39" applyFont="1" applyBorder="1" applyAlignment="1" applyProtection="1">
      <alignment horizontal="right" wrapText="1"/>
      <protection/>
    </xf>
    <xf numFmtId="0" fontId="15" fillId="0" borderId="13" xfId="39" applyFont="1" applyBorder="1" applyAlignment="1" applyProtection="1">
      <alignment wrapText="1"/>
      <protection/>
    </xf>
    <xf numFmtId="49" fontId="17" fillId="0" borderId="0" xfId="39" applyNumberFormat="1" applyFont="1" applyBorder="1" applyAlignment="1" applyProtection="1">
      <alignment wrapText="1"/>
      <protection/>
    </xf>
    <xf numFmtId="1" fontId="17" fillId="0" borderId="0" xfId="39" applyNumberFormat="1" applyFont="1" applyFill="1" applyBorder="1" applyAlignment="1" applyProtection="1">
      <alignment wrapText="1"/>
      <protection/>
    </xf>
    <xf numFmtId="0" fontId="15" fillId="0" borderId="0" xfId="0" applyFont="1" applyAlignment="1" applyProtection="1">
      <alignment horizontal="left" vertical="top"/>
      <protection locked="0"/>
    </xf>
    <xf numFmtId="0" fontId="15" fillId="0" borderId="0" xfId="39" applyFont="1" applyAlignment="1" applyProtection="1">
      <alignment horizontal="center"/>
      <protection/>
    </xf>
    <xf numFmtId="0" fontId="20" fillId="0" borderId="0" xfId="39" applyFont="1" applyFill="1" applyAlignment="1" applyProtection="1">
      <alignment wrapText="1"/>
      <protection/>
    </xf>
    <xf numFmtId="0" fontId="17" fillId="0" borderId="0" xfId="41" applyFont="1">
      <alignment/>
      <protection/>
    </xf>
    <xf numFmtId="0" fontId="21" fillId="0" borderId="0" xfId="41" applyFont="1">
      <alignment/>
      <protection/>
    </xf>
    <xf numFmtId="0" fontId="15" fillId="0" borderId="0" xfId="41" applyFont="1" applyAlignment="1">
      <alignment horizontal="centerContinuous"/>
      <protection/>
    </xf>
    <xf numFmtId="49" fontId="15" fillId="0" borderId="0" xfId="38" applyNumberFormat="1" applyFont="1" applyBorder="1" applyAlignment="1" applyProtection="1">
      <alignment horizontal="left" vertical="top" wrapText="1"/>
      <protection locked="0"/>
    </xf>
    <xf numFmtId="0" fontId="17" fillId="0" borderId="0" xfId="41" applyFont="1" applyAlignment="1" applyProtection="1">
      <alignment horizontal="left"/>
      <protection locked="0"/>
    </xf>
    <xf numFmtId="0" fontId="15" fillId="0" borderId="0" xfId="41" applyFont="1" applyAlignment="1" applyProtection="1">
      <alignment horizontal="left"/>
      <protection locked="0"/>
    </xf>
    <xf numFmtId="0" fontId="19" fillId="0" borderId="0" xfId="0" applyFont="1" applyAlignment="1">
      <alignment horizontal="left" wrapText="1"/>
    </xf>
    <xf numFmtId="0" fontId="17" fillId="0" borderId="0" xfId="41" applyFont="1" applyAlignment="1" applyProtection="1">
      <alignment horizontal="left" wrapText="1"/>
      <protection locked="0"/>
    </xf>
    <xf numFmtId="0" fontId="15" fillId="0" borderId="0" xfId="41" applyFont="1" applyAlignment="1">
      <alignment/>
      <protection/>
    </xf>
    <xf numFmtId="0" fontId="21" fillId="0" borderId="0" xfId="41" applyFont="1" applyAlignment="1">
      <alignment/>
      <protection/>
    </xf>
    <xf numFmtId="49" fontId="15" fillId="0" borderId="25" xfId="38" applyNumberFormat="1" applyFont="1" applyBorder="1" applyAlignment="1" applyProtection="1">
      <alignment horizontal="left" vertical="top" wrapText="1"/>
      <protection locked="0"/>
    </xf>
    <xf numFmtId="0" fontId="15" fillId="0" borderId="0" xfId="41" applyFont="1" applyBorder="1" applyAlignment="1">
      <alignment horizontal="left" vertical="top" wrapText="1"/>
      <protection/>
    </xf>
    <xf numFmtId="0" fontId="15" fillId="0" borderId="0" xfId="41" applyFont="1">
      <alignment/>
      <protection/>
    </xf>
    <xf numFmtId="0" fontId="15" fillId="0" borderId="0" xfId="39" applyFont="1" applyAlignment="1">
      <alignment wrapText="1"/>
      <protection/>
    </xf>
    <xf numFmtId="0" fontId="4" fillId="0" borderId="0" xfId="41" applyFont="1">
      <alignment/>
      <protection/>
    </xf>
    <xf numFmtId="0" fontId="26" fillId="0" borderId="0" xfId="41" applyFont="1">
      <alignment/>
      <protection/>
    </xf>
    <xf numFmtId="0" fontId="6" fillId="0" borderId="0" xfId="41" applyFont="1" applyAlignment="1">
      <alignment horizontal="centerContinuous" wrapText="1"/>
      <protection/>
    </xf>
    <xf numFmtId="49" fontId="6" fillId="0" borderId="0" xfId="41" applyNumberFormat="1" applyFont="1" applyAlignment="1">
      <alignment horizontal="center" wrapText="1"/>
      <protection/>
    </xf>
    <xf numFmtId="0" fontId="6" fillId="0" borderId="0" xfId="41" applyFont="1" applyAlignment="1">
      <alignment horizontal="centerContinuous"/>
      <protection/>
    </xf>
    <xf numFmtId="0" fontId="6" fillId="0" borderId="26" xfId="41" applyFont="1" applyBorder="1" applyAlignment="1">
      <alignment horizontal="centerContinuous" vertical="center" wrapText="1"/>
      <protection/>
    </xf>
    <xf numFmtId="49" fontId="6" fillId="0" borderId="26" xfId="41" applyNumberFormat="1" applyFont="1" applyBorder="1" applyAlignment="1">
      <alignment horizontal="centerContinuous" vertical="center" wrapText="1"/>
      <protection/>
    </xf>
    <xf numFmtId="0" fontId="6" fillId="0" borderId="13" xfId="41" applyFont="1" applyBorder="1" applyAlignment="1">
      <alignment horizontal="centerContinuous" vertical="center" wrapText="1"/>
      <protection/>
    </xf>
    <xf numFmtId="0" fontId="6" fillId="0" borderId="12" xfId="41" applyFont="1" applyBorder="1" applyAlignment="1">
      <alignment horizontal="centerContinuous" vertical="center" wrapText="1"/>
      <protection/>
    </xf>
    <xf numFmtId="0" fontId="6" fillId="0" borderId="11" xfId="41" applyFont="1" applyBorder="1" applyAlignment="1">
      <alignment horizontal="left" vertical="center" wrapText="1"/>
      <protection/>
    </xf>
    <xf numFmtId="0" fontId="6" fillId="0" borderId="11" xfId="41" applyFont="1" applyBorder="1" applyAlignment="1">
      <alignment horizontal="centerContinuous" vertical="center" wrapText="1"/>
      <protection/>
    </xf>
    <xf numFmtId="0" fontId="6" fillId="33" borderId="11" xfId="41" applyFont="1" applyFill="1" applyBorder="1" applyAlignment="1">
      <alignment horizontal="centerContinuous" vertical="center" wrapText="1"/>
      <protection/>
    </xf>
    <xf numFmtId="0" fontId="6" fillId="0" borderId="0" xfId="41" applyFont="1" applyBorder="1" applyAlignment="1">
      <alignment horizontal="centerContinuous" vertical="center" wrapText="1"/>
      <protection/>
    </xf>
    <xf numFmtId="0" fontId="26" fillId="0" borderId="0" xfId="41" applyFont="1" applyAlignment="1">
      <alignment horizontal="center" vertical="center" wrapText="1"/>
      <protection/>
    </xf>
    <xf numFmtId="0" fontId="6" fillId="0" borderId="27" xfId="41" applyFont="1" applyBorder="1" applyAlignment="1">
      <alignment horizontal="center" vertical="center" wrapText="1"/>
      <protection/>
    </xf>
    <xf numFmtId="49" fontId="6" fillId="0" borderId="27" xfId="41" applyNumberFormat="1" applyFont="1" applyBorder="1" applyAlignment="1">
      <alignment horizontal="centerContinuous" vertical="center" wrapText="1"/>
      <protection/>
    </xf>
    <xf numFmtId="0" fontId="6" fillId="0" borderId="16" xfId="41" applyFont="1" applyBorder="1" applyAlignment="1">
      <alignment horizontal="centerContinuous" vertical="center" wrapText="1"/>
      <protection/>
    </xf>
    <xf numFmtId="0" fontId="6" fillId="0" borderId="17" xfId="41" applyFont="1" applyBorder="1" applyAlignment="1">
      <alignment horizontal="centerContinuous" vertical="center" wrapText="1"/>
      <protection/>
    </xf>
    <xf numFmtId="0" fontId="6" fillId="0" borderId="14" xfId="41" applyFont="1" applyBorder="1" applyAlignment="1">
      <alignment horizontal="centerContinuous" vertical="center" wrapText="1"/>
      <protection/>
    </xf>
    <xf numFmtId="0" fontId="6" fillId="0" borderId="26" xfId="41" applyFont="1" applyBorder="1" applyAlignment="1">
      <alignment horizontal="left" vertical="center" wrapText="1"/>
      <protection/>
    </xf>
    <xf numFmtId="0" fontId="6" fillId="33" borderId="16" xfId="41" applyFont="1" applyFill="1" applyBorder="1" applyAlignment="1">
      <alignment horizontal="center" vertical="center" wrapText="1"/>
      <protection/>
    </xf>
    <xf numFmtId="0" fontId="6" fillId="0" borderId="18" xfId="41" applyFont="1" applyBorder="1" applyAlignment="1">
      <alignment horizontal="centerContinuous" vertical="center" wrapText="1"/>
      <protection/>
    </xf>
    <xf numFmtId="0" fontId="0" fillId="0" borderId="18" xfId="0" applyFont="1" applyBorder="1" applyAlignment="1">
      <alignment horizontal="centerContinuous" vertical="center" wrapText="1"/>
    </xf>
    <xf numFmtId="0" fontId="6" fillId="0" borderId="28" xfId="41" applyFont="1" applyBorder="1" applyAlignment="1">
      <alignment horizontal="centerContinuous" vertical="center" wrapText="1"/>
      <protection/>
    </xf>
    <xf numFmtId="0" fontId="6" fillId="0" borderId="13" xfId="41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 vertical="center" wrapText="1"/>
    </xf>
    <xf numFmtId="0" fontId="6" fillId="33" borderId="14" xfId="41" applyFont="1" applyFill="1" applyBorder="1" applyAlignment="1">
      <alignment horizontal="centerContinuous" vertical="center" wrapText="1"/>
      <protection/>
    </xf>
    <xf numFmtId="0" fontId="6" fillId="0" borderId="0" xfId="41" applyFont="1" applyBorder="1" applyAlignment="1">
      <alignment horizontal="center" vertical="center" wrapText="1"/>
      <protection/>
    </xf>
    <xf numFmtId="0" fontId="6" fillId="0" borderId="13" xfId="41" applyFont="1" applyBorder="1" applyAlignment="1">
      <alignment vertical="center" wrapText="1"/>
      <protection/>
    </xf>
    <xf numFmtId="3" fontId="4" fillId="0" borderId="0" xfId="41" applyNumberFormat="1" applyFont="1" applyBorder="1" applyProtection="1">
      <alignment/>
      <protection/>
    </xf>
    <xf numFmtId="0" fontId="27" fillId="0" borderId="0" xfId="41" applyFont="1" applyProtection="1">
      <alignment/>
      <protection/>
    </xf>
    <xf numFmtId="0" fontId="27" fillId="0" borderId="0" xfId="41" applyFont="1">
      <alignment/>
      <protection/>
    </xf>
    <xf numFmtId="0" fontId="4" fillId="0" borderId="0" xfId="41" applyFont="1" applyBorder="1" applyProtection="1">
      <alignment/>
      <protection/>
    </xf>
    <xf numFmtId="0" fontId="4" fillId="0" borderId="13" xfId="41" applyFont="1" applyBorder="1" applyAlignment="1">
      <alignment vertical="center" wrapText="1"/>
      <protection/>
    </xf>
    <xf numFmtId="0" fontId="4" fillId="0" borderId="0" xfId="41" applyFont="1" applyBorder="1">
      <alignment/>
      <protection/>
    </xf>
    <xf numFmtId="0" fontId="4" fillId="0" borderId="13" xfId="41" applyFont="1" applyBorder="1" applyAlignment="1">
      <alignment wrapText="1"/>
      <protection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4" fillId="0" borderId="0" xfId="38" applyFont="1" applyFill="1" applyBorder="1" applyAlignment="1" applyProtection="1">
      <alignment horizontal="left" vertical="top"/>
      <protection locked="0"/>
    </xf>
    <xf numFmtId="0" fontId="6" fillId="0" borderId="0" xfId="41" applyFont="1" applyBorder="1" applyProtection="1">
      <alignment/>
      <protection locked="0"/>
    </xf>
    <xf numFmtId="0" fontId="27" fillId="0" borderId="0" xfId="41" applyFont="1" applyProtection="1">
      <alignment/>
      <protection locked="0"/>
    </xf>
    <xf numFmtId="0" fontId="27" fillId="0" borderId="0" xfId="41" applyFont="1" applyBorder="1" applyProtection="1">
      <alignment/>
      <protection locked="0"/>
    </xf>
    <xf numFmtId="0" fontId="27" fillId="0" borderId="0" xfId="41" applyFont="1" applyAlignment="1" applyProtection="1">
      <alignment wrapText="1"/>
      <protection locked="0"/>
    </xf>
    <xf numFmtId="49" fontId="27" fillId="0" borderId="0" xfId="41" applyNumberFormat="1" applyFont="1" applyAlignment="1" applyProtection="1">
      <alignment horizontal="center" wrapText="1"/>
      <protection locked="0"/>
    </xf>
    <xf numFmtId="0" fontId="27" fillId="0" borderId="0" xfId="41" applyFont="1" applyAlignment="1">
      <alignment wrapText="1"/>
      <protection/>
    </xf>
    <xf numFmtId="49" fontId="27" fillId="0" borderId="0" xfId="41" applyNumberFormat="1" applyFont="1" applyAlignment="1">
      <alignment horizontal="center" wrapText="1"/>
      <protection/>
    </xf>
    <xf numFmtId="0" fontId="27" fillId="0" borderId="0" xfId="41" applyFont="1" applyBorder="1">
      <alignment/>
      <protection/>
    </xf>
    <xf numFmtId="0" fontId="17" fillId="0" borderId="0" xfId="37" applyFont="1" applyProtection="1">
      <alignment/>
      <protection locked="0"/>
    </xf>
    <xf numFmtId="0" fontId="15" fillId="0" borderId="0" xfId="36" applyFont="1" applyAlignment="1" applyProtection="1">
      <alignment horizontal="centerContinuous"/>
      <protection locked="0"/>
    </xf>
    <xf numFmtId="0" fontId="19" fillId="0" borderId="0" xfId="37" applyFont="1">
      <alignment/>
      <protection/>
    </xf>
    <xf numFmtId="0" fontId="15" fillId="0" borderId="0" xfId="36" applyFont="1" applyAlignment="1" applyProtection="1">
      <alignment horizontal="left"/>
      <protection locked="0"/>
    </xf>
    <xf numFmtId="0" fontId="17" fillId="0" borderId="0" xfId="36" applyFont="1" applyAlignment="1" applyProtection="1">
      <alignment horizontal="left"/>
      <protection locked="0"/>
    </xf>
    <xf numFmtId="0" fontId="15" fillId="0" borderId="0" xfId="36" applyFont="1" applyAlignment="1" applyProtection="1">
      <alignment horizontal="center"/>
      <protection locked="0"/>
    </xf>
    <xf numFmtId="0" fontId="17" fillId="0" borderId="0" xfId="36" applyFont="1" applyAlignment="1" applyProtection="1">
      <alignment/>
      <protection locked="0"/>
    </xf>
    <xf numFmtId="0" fontId="15" fillId="0" borderId="0" xfId="36" applyFont="1" applyAlignment="1" applyProtection="1">
      <alignment/>
      <protection locked="0"/>
    </xf>
    <xf numFmtId="0" fontId="15" fillId="0" borderId="0" xfId="36" applyFont="1" applyBorder="1" applyAlignment="1" applyProtection="1">
      <alignment horizontal="left" vertical="justify" wrapText="1"/>
      <protection locked="0"/>
    </xf>
    <xf numFmtId="0" fontId="17" fillId="0" borderId="0" xfId="36" applyFont="1" applyBorder="1" applyAlignment="1" applyProtection="1">
      <alignment vertical="justify" wrapText="1"/>
      <protection locked="0"/>
    </xf>
    <xf numFmtId="0" fontId="17" fillId="0" borderId="0" xfId="36" applyFont="1" applyBorder="1" applyAlignment="1" applyProtection="1">
      <alignment horizontal="center" vertical="justify" wrapText="1"/>
      <protection locked="0"/>
    </xf>
    <xf numFmtId="0" fontId="4" fillId="0" borderId="0" xfId="36" applyFont="1" applyBorder="1" applyAlignment="1" applyProtection="1">
      <alignment vertical="justify" wrapText="1"/>
      <protection locked="0"/>
    </xf>
    <xf numFmtId="0" fontId="4" fillId="0" borderId="0" xfId="36" applyFont="1" applyProtection="1">
      <alignment/>
      <protection locked="0"/>
    </xf>
    <xf numFmtId="0" fontId="6" fillId="0" borderId="0" xfId="36" applyFont="1" applyBorder="1" applyAlignment="1" applyProtection="1">
      <alignment vertical="justify" wrapText="1"/>
      <protection locked="0"/>
    </xf>
    <xf numFmtId="0" fontId="6" fillId="0" borderId="13" xfId="36" applyFont="1" applyBorder="1" applyAlignment="1" applyProtection="1">
      <alignment horizontal="centerContinuous" vertical="center" wrapText="1"/>
      <protection/>
    </xf>
    <xf numFmtId="0" fontId="6" fillId="0" borderId="13" xfId="36" applyFont="1" applyBorder="1" applyAlignment="1" applyProtection="1">
      <alignment horizontal="center" vertical="center" wrapText="1"/>
      <protection/>
    </xf>
    <xf numFmtId="0" fontId="6" fillId="0" borderId="13" xfId="36" applyFont="1" applyBorder="1" applyAlignment="1" applyProtection="1">
      <alignment horizontal="centerContinuous"/>
      <protection/>
    </xf>
    <xf numFmtId="0" fontId="6" fillId="0" borderId="13" xfId="36" applyFont="1" applyBorder="1" applyAlignment="1" applyProtection="1">
      <alignment wrapText="1"/>
      <protection/>
    </xf>
    <xf numFmtId="0" fontId="6" fillId="0" borderId="13" xfId="36" applyFont="1" applyBorder="1" applyAlignment="1" applyProtection="1">
      <alignment vertical="justify" wrapText="1"/>
      <protection/>
    </xf>
    <xf numFmtId="0" fontId="4" fillId="0" borderId="13" xfId="36" applyFont="1" applyBorder="1" applyProtection="1">
      <alignment/>
      <protection/>
    </xf>
    <xf numFmtId="0" fontId="4" fillId="0" borderId="13" xfId="36" applyFont="1" applyBorder="1" applyAlignment="1" applyProtection="1">
      <alignment/>
      <protection/>
    </xf>
    <xf numFmtId="0" fontId="4" fillId="0" borderId="13" xfId="36" applyFont="1" applyBorder="1" applyAlignment="1" applyProtection="1">
      <alignment wrapText="1"/>
      <protection/>
    </xf>
    <xf numFmtId="0" fontId="0" fillId="0" borderId="0" xfId="37" applyFont="1" applyAlignment="1" applyProtection="1">
      <alignment/>
      <protection/>
    </xf>
    <xf numFmtId="0" fontId="4" fillId="0" borderId="13" xfId="36" applyFont="1" applyBorder="1" applyAlignment="1" applyProtection="1">
      <alignment vertical="center" wrapText="1"/>
      <protection/>
    </xf>
    <xf numFmtId="0" fontId="5" fillId="0" borderId="13" xfId="36" applyFont="1" applyBorder="1" applyAlignment="1" applyProtection="1">
      <alignment horizontal="right"/>
      <protection/>
    </xf>
    <xf numFmtId="0" fontId="6" fillId="0" borderId="13" xfId="36" applyFont="1" applyBorder="1" applyProtection="1">
      <alignment/>
      <protection/>
    </xf>
    <xf numFmtId="0" fontId="6" fillId="0" borderId="13" xfId="36" applyFont="1" applyBorder="1" applyAlignment="1" applyProtection="1">
      <alignment horizontal="left"/>
      <protection/>
    </xf>
    <xf numFmtId="0" fontId="6" fillId="0" borderId="13" xfId="36" applyFont="1" applyBorder="1" applyAlignment="1" applyProtection="1">
      <alignment vertical="top" wrapText="1"/>
      <protection/>
    </xf>
    <xf numFmtId="0" fontId="6" fillId="0" borderId="13" xfId="36" applyFont="1" applyBorder="1" applyAlignment="1" applyProtection="1">
      <alignment horizontal="left" vertical="center" wrapText="1"/>
      <protection/>
    </xf>
    <xf numFmtId="0" fontId="4" fillId="0" borderId="13" xfId="36" applyFont="1" applyBorder="1" applyAlignment="1" applyProtection="1">
      <alignment horizontal="left" vertical="center" wrapText="1"/>
      <protection/>
    </xf>
    <xf numFmtId="0" fontId="6" fillId="0" borderId="10" xfId="36" applyFont="1" applyBorder="1" applyAlignment="1" applyProtection="1">
      <alignment vertical="justify" wrapText="1"/>
      <protection/>
    </xf>
    <xf numFmtId="0" fontId="16" fillId="0" borderId="13" xfId="36" applyFont="1" applyBorder="1" applyAlignment="1" applyProtection="1">
      <alignment vertical="justify"/>
      <protection/>
    </xf>
    <xf numFmtId="0" fontId="4" fillId="0" borderId="13" xfId="36" applyFont="1" applyBorder="1" applyAlignment="1" applyProtection="1">
      <alignment vertical="justify"/>
      <protection/>
    </xf>
    <xf numFmtId="1" fontId="4" fillId="0" borderId="0" xfId="36" applyNumberFormat="1" applyFont="1" applyAlignment="1" applyProtection="1">
      <alignment vertical="center" wrapText="1"/>
      <protection locked="0"/>
    </xf>
    <xf numFmtId="1" fontId="4" fillId="0" borderId="0" xfId="36" applyNumberFormat="1" applyFont="1" applyAlignment="1" applyProtection="1">
      <alignment horizontal="left" vertical="center" wrapText="1"/>
      <protection locked="0"/>
    </xf>
    <xf numFmtId="0" fontId="4" fillId="0" borderId="0" xfId="36" applyFont="1" applyAlignment="1" applyProtection="1">
      <alignment vertical="center" wrapText="1"/>
      <protection locked="0"/>
    </xf>
    <xf numFmtId="0" fontId="4" fillId="0" borderId="0" xfId="36" applyFont="1" applyAlignment="1" applyProtection="1">
      <alignment horizontal="left" vertical="center" wrapText="1"/>
      <protection locked="0"/>
    </xf>
    <xf numFmtId="0" fontId="6" fillId="0" borderId="0" xfId="36" applyFont="1" applyBorder="1" applyAlignment="1" applyProtection="1">
      <alignment horizontal="centerContinuous"/>
      <protection locked="0"/>
    </xf>
    <xf numFmtId="0" fontId="0" fillId="0" borderId="0" xfId="37" applyFont="1" applyProtection="1">
      <alignment/>
      <protection locked="0"/>
    </xf>
    <xf numFmtId="0" fontId="0" fillId="0" borderId="0" xfId="37" applyFont="1" applyAlignment="1" applyProtection="1">
      <alignment/>
      <protection locked="0"/>
    </xf>
    <xf numFmtId="0" fontId="17" fillId="0" borderId="0" xfId="36" applyFont="1" applyAlignment="1">
      <alignment horizontal="center"/>
      <protection/>
    </xf>
    <xf numFmtId="1" fontId="17" fillId="0" borderId="0" xfId="36" applyNumberFormat="1" applyFont="1" applyBorder="1" applyAlignment="1">
      <alignment vertical="justify" wrapText="1"/>
      <protection/>
    </xf>
    <xf numFmtId="49" fontId="15" fillId="0" borderId="0" xfId="34" applyNumberFormat="1" applyFont="1" applyAlignment="1" applyProtection="1">
      <alignment horizontal="left" vertical="center" wrapText="1"/>
      <protection locked="0"/>
    </xf>
    <xf numFmtId="1" fontId="17" fillId="0" borderId="0" xfId="34" applyNumberFormat="1" applyFont="1" applyAlignment="1" applyProtection="1">
      <alignment horizontal="left" vertical="center" wrapText="1"/>
      <protection locked="0"/>
    </xf>
    <xf numFmtId="0" fontId="15" fillId="0" borderId="0" xfId="34" applyFont="1" applyProtection="1">
      <alignment/>
      <protection locked="0"/>
    </xf>
    <xf numFmtId="0" fontId="17" fillId="0" borderId="0" xfId="34" applyFont="1">
      <alignment/>
      <protection/>
    </xf>
    <xf numFmtId="0" fontId="17" fillId="0" borderId="0" xfId="37" applyFont="1">
      <alignment/>
      <protection/>
    </xf>
    <xf numFmtId="0" fontId="6" fillId="0" borderId="0" xfId="34" applyFont="1" applyAlignment="1" applyProtection="1">
      <alignment horizontal="left" vertical="center" wrapText="1"/>
      <protection locked="0"/>
    </xf>
    <xf numFmtId="0" fontId="17" fillId="0" borderId="0" xfId="34" applyFont="1" applyBorder="1" applyProtection="1">
      <alignment/>
      <protection/>
    </xf>
    <xf numFmtId="49" fontId="15" fillId="0" borderId="0" xfId="34" applyNumberFormat="1" applyFont="1" applyBorder="1" applyAlignment="1" applyProtection="1">
      <alignment horizontal="left" vertical="center" wrapText="1"/>
      <protection/>
    </xf>
    <xf numFmtId="0" fontId="17" fillId="0" borderId="0" xfId="34" applyFont="1" applyBorder="1" applyAlignment="1" applyProtection="1">
      <alignment horizontal="right" vertical="center" wrapText="1"/>
      <protection/>
    </xf>
    <xf numFmtId="49" fontId="15" fillId="0" borderId="14" xfId="34" applyNumberFormat="1" applyFont="1" applyBorder="1" applyAlignment="1" applyProtection="1">
      <alignment horizontal="center" vertical="center" wrapText="1"/>
      <protection/>
    </xf>
    <xf numFmtId="0" fontId="17" fillId="0" borderId="13" xfId="34" applyFont="1" applyBorder="1" applyAlignment="1" applyProtection="1">
      <alignment horizontal="right"/>
      <protection/>
    </xf>
    <xf numFmtId="49" fontId="15" fillId="0" borderId="0" xfId="36" applyNumberFormat="1" applyFont="1" applyAlignment="1" applyProtection="1">
      <alignment horizontal="center" vertical="justify"/>
      <protection locked="0"/>
    </xf>
    <xf numFmtId="0" fontId="19" fillId="0" borderId="0" xfId="37" applyFont="1" applyProtection="1">
      <alignment/>
      <protection/>
    </xf>
    <xf numFmtId="49" fontId="15" fillId="0" borderId="0" xfId="36" applyNumberFormat="1" applyFont="1" applyBorder="1" applyAlignment="1" applyProtection="1">
      <alignment horizontal="center" vertical="justify"/>
      <protection locked="0"/>
    </xf>
    <xf numFmtId="0" fontId="19" fillId="0" borderId="0" xfId="37" applyFont="1" applyAlignment="1" applyProtection="1">
      <alignment horizontal="center"/>
      <protection/>
    </xf>
    <xf numFmtId="3" fontId="17" fillId="0" borderId="0" xfId="41" applyNumberFormat="1" applyFont="1" applyBorder="1" applyAlignment="1" applyProtection="1">
      <alignment vertical="center"/>
      <protection locked="0"/>
    </xf>
    <xf numFmtId="0" fontId="17" fillId="0" borderId="0" xfId="41" applyFont="1" applyBorder="1" applyProtection="1">
      <alignment/>
      <protection locked="0"/>
    </xf>
    <xf numFmtId="3" fontId="17" fillId="0" borderId="0" xfId="41" applyNumberFormat="1" applyFont="1" applyBorder="1" applyProtection="1">
      <alignment/>
      <protection locked="0"/>
    </xf>
    <xf numFmtId="49" fontId="17" fillId="0" borderId="13" xfId="39" applyNumberFormat="1" applyFont="1" applyBorder="1" applyAlignment="1" applyProtection="1">
      <alignment horizontal="center" wrapText="1"/>
      <protection/>
    </xf>
    <xf numFmtId="49" fontId="17" fillId="0" borderId="13" xfId="39" applyNumberFormat="1" applyFont="1" applyFill="1" applyBorder="1" applyAlignment="1" applyProtection="1">
      <alignment horizontal="center" wrapText="1"/>
      <protection/>
    </xf>
    <xf numFmtId="49" fontId="15" fillId="0" borderId="13" xfId="39" applyNumberFormat="1" applyFont="1" applyBorder="1" applyAlignment="1" applyProtection="1">
      <alignment horizontal="center" wrapText="1"/>
      <protection/>
    </xf>
    <xf numFmtId="49" fontId="18" fillId="0" borderId="13" xfId="39" applyNumberFormat="1" applyFont="1" applyBorder="1" applyAlignment="1" applyProtection="1">
      <alignment horizontal="center" wrapText="1"/>
      <protection/>
    </xf>
    <xf numFmtId="49" fontId="15" fillId="0" borderId="14" xfId="41" applyNumberFormat="1" applyFont="1" applyBorder="1" applyAlignment="1">
      <alignment horizontal="center" vertical="center" wrapText="1"/>
      <protection/>
    </xf>
    <xf numFmtId="0" fontId="15" fillId="0" borderId="14" xfId="41" applyFont="1" applyBorder="1" applyAlignment="1">
      <alignment horizontal="center" vertical="center" wrapText="1"/>
      <protection/>
    </xf>
    <xf numFmtId="0" fontId="15" fillId="0" borderId="13" xfId="41" applyFont="1" applyBorder="1" applyAlignment="1">
      <alignment horizontal="center" vertical="center" wrapText="1"/>
      <protection/>
    </xf>
    <xf numFmtId="0" fontId="15" fillId="0" borderId="14" xfId="41" applyFont="1" applyFill="1" applyBorder="1" applyAlignment="1">
      <alignment horizontal="center" vertical="center" wrapText="1"/>
      <protection/>
    </xf>
    <xf numFmtId="0" fontId="8" fillId="0" borderId="13" xfId="36" applyFont="1" applyBorder="1" applyAlignment="1" applyProtection="1">
      <alignment horizontal="center" vertical="center" wrapText="1"/>
      <protection/>
    </xf>
    <xf numFmtId="1" fontId="17" fillId="0" borderId="13" xfId="39" applyNumberFormat="1" applyFont="1" applyFill="1" applyBorder="1" applyAlignment="1" applyProtection="1">
      <alignment wrapText="1"/>
      <protection locked="0"/>
    </xf>
    <xf numFmtId="49" fontId="23" fillId="34" borderId="13" xfId="38" applyNumberFormat="1" applyFont="1" applyFill="1" applyBorder="1" applyAlignment="1" applyProtection="1">
      <alignment vertical="center" wrapText="1"/>
      <protection/>
    </xf>
    <xf numFmtId="49" fontId="17" fillId="0" borderId="10" xfId="38" applyNumberFormat="1" applyFont="1" applyBorder="1" applyAlignment="1" applyProtection="1">
      <alignment horizontal="right" vertical="top" wrapText="1"/>
      <protection/>
    </xf>
    <xf numFmtId="49" fontId="15" fillId="0" borderId="29" xfId="38" applyNumberFormat="1" applyFont="1" applyBorder="1" applyAlignment="1" applyProtection="1">
      <alignment horizontal="right" vertical="top" wrapText="1"/>
      <protection/>
    </xf>
    <xf numFmtId="1" fontId="18" fillId="0" borderId="10" xfId="38" applyNumberFormat="1" applyFont="1" applyBorder="1" applyAlignment="1" applyProtection="1">
      <alignment horizontal="right" vertical="top" wrapText="1"/>
      <protection/>
    </xf>
    <xf numFmtId="1" fontId="15" fillId="0" borderId="26" xfId="38" applyNumberFormat="1" applyFont="1" applyBorder="1" applyAlignment="1" applyProtection="1">
      <alignment horizontal="right" vertical="top" wrapText="1"/>
      <protection/>
    </xf>
    <xf numFmtId="1" fontId="17" fillId="0" borderId="18" xfId="0" applyNumberFormat="1" applyFont="1" applyBorder="1" applyAlignment="1" applyProtection="1">
      <alignment vertical="top" wrapText="1"/>
      <protection/>
    </xf>
    <xf numFmtId="1" fontId="17" fillId="0" borderId="27" xfId="0" applyNumberFormat="1" applyFont="1" applyBorder="1" applyAlignment="1" applyProtection="1">
      <alignment vertical="top" wrapText="1"/>
      <protection/>
    </xf>
    <xf numFmtId="1" fontId="18" fillId="0" borderId="11" xfId="38" applyNumberFormat="1" applyFont="1" applyBorder="1" applyAlignment="1" applyProtection="1">
      <alignment horizontal="right" vertical="top" wrapText="1"/>
      <protection/>
    </xf>
    <xf numFmtId="1" fontId="17" fillId="0" borderId="26" xfId="38" applyNumberFormat="1" applyFont="1" applyBorder="1" applyAlignment="1" applyProtection="1">
      <alignment horizontal="right" vertical="top" wrapText="1"/>
      <protection/>
    </xf>
    <xf numFmtId="1" fontId="17" fillId="0" borderId="18" xfId="38" applyNumberFormat="1" applyFont="1" applyBorder="1" applyAlignment="1" applyProtection="1">
      <alignment horizontal="right" vertical="top" wrapText="1"/>
      <protection/>
    </xf>
    <xf numFmtId="1" fontId="18" fillId="0" borderId="14" xfId="38" applyNumberFormat="1" applyFont="1" applyBorder="1" applyAlignment="1" applyProtection="1">
      <alignment horizontal="right" vertical="top" wrapText="1"/>
      <protection/>
    </xf>
    <xf numFmtId="1" fontId="15" fillId="0" borderId="29" xfId="38" applyNumberFormat="1" applyFont="1" applyBorder="1" applyAlignment="1" applyProtection="1">
      <alignment horizontal="right" vertical="top" wrapText="1"/>
      <protection/>
    </xf>
    <xf numFmtId="1" fontId="9" fillId="35" borderId="13" xfId="34" applyNumberFormat="1" applyFont="1" applyFill="1" applyBorder="1" applyAlignment="1" applyProtection="1">
      <alignment horizontal="right" vertical="center" wrapText="1"/>
      <protection locked="0"/>
    </xf>
    <xf numFmtId="49" fontId="9" fillId="0" borderId="13" xfId="34" applyNumberFormat="1" applyFont="1" applyBorder="1" applyAlignment="1" applyProtection="1">
      <alignment horizontal="center" vertical="center" wrapText="1"/>
      <protection/>
    </xf>
    <xf numFmtId="0" fontId="9" fillId="0" borderId="13" xfId="34" applyFont="1" applyBorder="1" applyAlignment="1" applyProtection="1">
      <alignment horizontal="right" vertical="center" wrapText="1"/>
      <protection/>
    </xf>
    <xf numFmtId="0" fontId="8" fillId="0" borderId="13" xfId="34" applyFont="1" applyBorder="1" applyAlignment="1" applyProtection="1">
      <alignment horizontal="center"/>
      <protection/>
    </xf>
    <xf numFmtId="1" fontId="9" fillId="0" borderId="13" xfId="34" applyNumberFormat="1" applyFont="1" applyFill="1" applyBorder="1" applyAlignment="1" applyProtection="1">
      <alignment horizontal="right"/>
      <protection/>
    </xf>
    <xf numFmtId="49" fontId="9" fillId="0" borderId="14" xfId="35" applyNumberFormat="1" applyFont="1" applyBorder="1" applyAlignment="1" applyProtection="1">
      <alignment horizontal="center" vertical="center" wrapText="1"/>
      <protection/>
    </xf>
    <xf numFmtId="0" fontId="9" fillId="0" borderId="14" xfId="35" applyFont="1" applyBorder="1" applyAlignment="1" applyProtection="1">
      <alignment horizontal="center" vertical="center" wrapText="1"/>
      <protection/>
    </xf>
    <xf numFmtId="49" fontId="8" fillId="0" borderId="13" xfId="35" applyNumberFormat="1" applyFont="1" applyBorder="1" applyAlignment="1" applyProtection="1">
      <alignment horizontal="left" vertical="center" wrapText="1"/>
      <protection/>
    </xf>
    <xf numFmtId="49" fontId="9" fillId="0" borderId="13" xfId="35" applyNumberFormat="1" applyFont="1" applyBorder="1" applyAlignment="1" applyProtection="1">
      <alignment horizontal="center" vertical="center" wrapText="1"/>
      <protection/>
    </xf>
    <xf numFmtId="49" fontId="10" fillId="0" borderId="13" xfId="35" applyNumberFormat="1" applyFont="1" applyBorder="1" applyAlignment="1" applyProtection="1">
      <alignment horizontal="center" vertical="center" wrapText="1"/>
      <protection/>
    </xf>
    <xf numFmtId="49" fontId="8" fillId="0" borderId="13" xfId="35" applyNumberFormat="1" applyFont="1" applyBorder="1" applyAlignment="1" applyProtection="1">
      <alignment horizontal="center" vertical="center" wrapText="1"/>
      <protection/>
    </xf>
    <xf numFmtId="49" fontId="9" fillId="0" borderId="13" xfId="35" applyNumberFormat="1" applyFont="1" applyFill="1" applyBorder="1" applyAlignment="1" applyProtection="1">
      <alignment horizontal="center" vertical="center" wrapText="1"/>
      <protection/>
    </xf>
    <xf numFmtId="49" fontId="15" fillId="0" borderId="11" xfId="34" applyNumberFormat="1" applyFont="1" applyBorder="1" applyAlignment="1" applyProtection="1">
      <alignment horizontal="center" vertical="center" wrapText="1"/>
      <protection/>
    </xf>
    <xf numFmtId="0" fontId="15" fillId="0" borderId="12" xfId="34" applyFont="1" applyBorder="1" applyAlignment="1" applyProtection="1">
      <alignment horizontal="centerContinuous" vertical="center" wrapText="1"/>
      <protection/>
    </xf>
    <xf numFmtId="0" fontId="15" fillId="0" borderId="13" xfId="34" applyFont="1" applyBorder="1" applyAlignment="1" applyProtection="1">
      <alignment horizontal="centerContinuous" vertical="center" wrapText="1"/>
      <protection/>
    </xf>
    <xf numFmtId="0" fontId="15" fillId="0" borderId="13" xfId="34" applyFont="1" applyBorder="1" applyAlignment="1" applyProtection="1">
      <alignment horizontal="left" vertical="center" wrapText="1"/>
      <protection/>
    </xf>
    <xf numFmtId="0" fontId="9" fillId="33" borderId="13" xfId="36" applyFont="1" applyFill="1" applyBorder="1" applyAlignment="1" applyProtection="1">
      <alignment horizontal="left" vertical="center" wrapText="1"/>
      <protection/>
    </xf>
    <xf numFmtId="0" fontId="8" fillId="0" borderId="13" xfId="36" applyFont="1" applyBorder="1" applyAlignment="1" applyProtection="1">
      <alignment horizontal="center"/>
      <protection/>
    </xf>
    <xf numFmtId="49" fontId="8" fillId="33" borderId="13" xfId="36" applyNumberFormat="1" applyFont="1" applyFill="1" applyBorder="1" applyAlignment="1" applyProtection="1">
      <alignment vertical="justify" wrapText="1"/>
      <protection/>
    </xf>
    <xf numFmtId="49" fontId="9" fillId="0" borderId="13" xfId="36" applyNumberFormat="1" applyFont="1" applyBorder="1" applyAlignment="1" applyProtection="1">
      <alignment horizontal="center" vertical="center" wrapText="1"/>
      <protection/>
    </xf>
    <xf numFmtId="49" fontId="9" fillId="0" borderId="13" xfId="36" applyNumberFormat="1" applyFont="1" applyBorder="1" applyAlignment="1" applyProtection="1">
      <alignment horizontal="center" vertical="center"/>
      <protection/>
    </xf>
    <xf numFmtId="49" fontId="10" fillId="0" borderId="13" xfId="36" applyNumberFormat="1" applyFont="1" applyBorder="1" applyAlignment="1" applyProtection="1">
      <alignment horizontal="center" vertical="center" wrapText="1"/>
      <protection/>
    </xf>
    <xf numFmtId="49" fontId="10" fillId="0" borderId="11" xfId="36" applyNumberFormat="1" applyFont="1" applyBorder="1" applyAlignment="1" applyProtection="1">
      <alignment horizontal="center" vertical="center" wrapText="1"/>
      <protection/>
    </xf>
    <xf numFmtId="49" fontId="9" fillId="33" borderId="10" xfId="36" applyNumberFormat="1" applyFont="1" applyFill="1" applyBorder="1" applyAlignment="1" applyProtection="1">
      <alignment horizontal="center" vertical="center" wrapText="1"/>
      <protection/>
    </xf>
    <xf numFmtId="49" fontId="9" fillId="0" borderId="14" xfId="36" applyNumberFormat="1" applyFont="1" applyBorder="1" applyAlignment="1" applyProtection="1">
      <alignment horizontal="center" vertical="center" wrapText="1"/>
      <protection/>
    </xf>
    <xf numFmtId="49" fontId="8" fillId="0" borderId="13" xfId="36" applyNumberFormat="1" applyFont="1" applyBorder="1" applyAlignment="1" applyProtection="1">
      <alignment horizontal="center" vertical="center" wrapText="1"/>
      <protection/>
    </xf>
    <xf numFmtId="0" fontId="15" fillId="0" borderId="13" xfId="38" applyFont="1" applyBorder="1" applyAlignment="1" applyProtection="1">
      <alignment horizontal="right" vertical="top"/>
      <protection locked="0"/>
    </xf>
    <xf numFmtId="0" fontId="20" fillId="0" borderId="0" xfId="40" applyFont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15" fillId="0" borderId="25" xfId="38" applyFont="1" applyBorder="1" applyAlignment="1" applyProtection="1">
      <alignment vertical="top" wrapText="1"/>
      <protection locked="0"/>
    </xf>
    <xf numFmtId="0" fontId="19" fillId="0" borderId="0" xfId="0" applyFont="1" applyAlignment="1">
      <alignment vertical="top" wrapText="1"/>
    </xf>
    <xf numFmtId="1" fontId="9" fillId="0" borderId="13" xfId="34" applyNumberFormat="1" applyFont="1" applyFill="1" applyBorder="1" applyAlignment="1" applyProtection="1">
      <alignment horizontal="center" vertical="center" wrapText="1"/>
      <protection/>
    </xf>
    <xf numFmtId="1" fontId="9" fillId="0" borderId="13" xfId="34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vertical="top"/>
      <protection locked="0"/>
    </xf>
    <xf numFmtId="1" fontId="20" fillId="0" borderId="0" xfId="40" applyNumberFormat="1" applyFont="1" applyBorder="1" applyAlignment="1" applyProtection="1">
      <alignment/>
      <protection locked="0"/>
    </xf>
    <xf numFmtId="0" fontId="6" fillId="0" borderId="0" xfId="38" applyFont="1" applyFill="1" applyBorder="1" applyAlignment="1" applyProtection="1">
      <alignment vertical="top" wrapText="1"/>
      <protection locked="0"/>
    </xf>
    <xf numFmtId="0" fontId="6" fillId="0" borderId="0" xfId="36" applyFont="1" applyBorder="1" applyAlignment="1" applyProtection="1">
      <alignment horizontal="center"/>
      <protection locked="0"/>
    </xf>
    <xf numFmtId="49" fontId="9" fillId="0" borderId="0" xfId="34" applyNumberFormat="1" applyFont="1" applyBorder="1" applyAlignment="1" applyProtection="1">
      <alignment vertical="center" wrapText="1"/>
      <protection/>
    </xf>
    <xf numFmtId="0" fontId="1" fillId="0" borderId="0" xfId="38" applyFont="1" applyFill="1" applyBorder="1" applyAlignment="1" applyProtection="1">
      <alignment vertical="top" wrapText="1"/>
      <protection locked="0"/>
    </xf>
    <xf numFmtId="0" fontId="15" fillId="0" borderId="0" xfId="36" applyFont="1" applyAlignment="1" applyProtection="1">
      <alignment vertical="justify" wrapText="1"/>
      <protection locked="0"/>
    </xf>
    <xf numFmtId="1" fontId="28" fillId="0" borderId="0" xfId="4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top"/>
      <protection/>
    </xf>
    <xf numFmtId="0" fontId="15" fillId="0" borderId="0" xfId="39" applyFont="1" applyAlignment="1" applyProtection="1">
      <alignment horizontal="right" wrapText="1"/>
      <protection locked="0"/>
    </xf>
    <xf numFmtId="0" fontId="3" fillId="0" borderId="13" xfId="38" applyFont="1" applyBorder="1" applyAlignment="1" applyProtection="1">
      <alignment vertical="top" wrapText="1"/>
      <protection/>
    </xf>
    <xf numFmtId="0" fontId="3" fillId="0" borderId="10" xfId="38" applyFont="1" applyBorder="1" applyAlignment="1" applyProtection="1">
      <alignment vertical="top" wrapText="1"/>
      <protection/>
    </xf>
    <xf numFmtId="3" fontId="17" fillId="35" borderId="13" xfId="38" applyNumberFormat="1" applyFont="1" applyFill="1" applyBorder="1" applyAlignment="1" applyProtection="1">
      <alignment vertical="top"/>
      <protection locked="0"/>
    </xf>
    <xf numFmtId="3" fontId="17" fillId="35" borderId="30" xfId="38" applyNumberFormat="1" applyFont="1" applyFill="1" applyBorder="1" applyAlignment="1" applyProtection="1">
      <alignment vertical="top"/>
      <protection locked="0"/>
    </xf>
    <xf numFmtId="3" fontId="18" fillId="0" borderId="13" xfId="38" applyNumberFormat="1" applyFont="1" applyBorder="1" applyAlignment="1" applyProtection="1">
      <alignment vertical="top" wrapText="1"/>
      <protection/>
    </xf>
    <xf numFmtId="3" fontId="18" fillId="0" borderId="30" xfId="38" applyNumberFormat="1" applyFont="1" applyBorder="1" applyAlignment="1" applyProtection="1">
      <alignment vertical="top" wrapText="1"/>
      <protection/>
    </xf>
    <xf numFmtId="3" fontId="15" fillId="35" borderId="13" xfId="38" applyNumberFormat="1" applyFont="1" applyFill="1" applyBorder="1" applyAlignment="1" applyProtection="1">
      <alignment vertical="top"/>
      <protection locked="0"/>
    </xf>
    <xf numFmtId="3" fontId="15" fillId="35" borderId="30" xfId="38" applyNumberFormat="1" applyFont="1" applyFill="1" applyBorder="1" applyAlignment="1" applyProtection="1">
      <alignment vertical="top"/>
      <protection locked="0"/>
    </xf>
    <xf numFmtId="3" fontId="17" fillId="0" borderId="13" xfId="38" applyNumberFormat="1" applyFont="1" applyBorder="1" applyAlignment="1" applyProtection="1">
      <alignment vertical="top" wrapText="1"/>
      <protection/>
    </xf>
    <xf numFmtId="3" fontId="17" fillId="0" borderId="30" xfId="38" applyNumberFormat="1" applyFont="1" applyBorder="1" applyAlignment="1" applyProtection="1">
      <alignment vertical="top" wrapText="1"/>
      <protection/>
    </xf>
    <xf numFmtId="3" fontId="15" fillId="0" borderId="13" xfId="38" applyNumberFormat="1" applyFont="1" applyBorder="1" applyAlignment="1" applyProtection="1">
      <alignment vertical="top" wrapText="1"/>
      <protection/>
    </xf>
    <xf numFmtId="3" fontId="15" fillId="0" borderId="30" xfId="38" applyNumberFormat="1" applyFont="1" applyBorder="1" applyAlignment="1" applyProtection="1">
      <alignment vertical="top" wrapText="1"/>
      <protection/>
    </xf>
    <xf numFmtId="3" fontId="18" fillId="35" borderId="13" xfId="38" applyNumberFormat="1" applyFont="1" applyFill="1" applyBorder="1" applyAlignment="1" applyProtection="1">
      <alignment vertical="top"/>
      <protection locked="0"/>
    </xf>
    <xf numFmtId="3" fontId="18" fillId="35" borderId="30" xfId="38" applyNumberFormat="1" applyFont="1" applyFill="1" applyBorder="1" applyAlignment="1" applyProtection="1">
      <alignment vertical="top"/>
      <protection locked="0"/>
    </xf>
    <xf numFmtId="3" fontId="15" fillId="0" borderId="11" xfId="38" applyNumberFormat="1" applyFont="1" applyBorder="1" applyAlignment="1" applyProtection="1">
      <alignment vertical="top" wrapText="1"/>
      <protection/>
    </xf>
    <xf numFmtId="3" fontId="15" fillId="0" borderId="31" xfId="38" applyNumberFormat="1" applyFont="1" applyBorder="1" applyAlignment="1" applyProtection="1">
      <alignment vertical="top" wrapText="1"/>
      <protection/>
    </xf>
    <xf numFmtId="3" fontId="17" fillId="0" borderId="19" xfId="38" applyNumberFormat="1" applyFont="1" applyBorder="1" applyAlignment="1" applyProtection="1">
      <alignment vertical="top" wrapText="1"/>
      <protection/>
    </xf>
    <xf numFmtId="3" fontId="17" fillId="0" borderId="32" xfId="38" applyNumberFormat="1" applyFont="1" applyBorder="1" applyAlignment="1" applyProtection="1">
      <alignment vertical="top" wrapText="1"/>
      <protection/>
    </xf>
    <xf numFmtId="3" fontId="15" fillId="0" borderId="33" xfId="38" applyNumberFormat="1" applyFont="1" applyBorder="1" applyAlignment="1" applyProtection="1">
      <alignment vertical="center" wrapText="1"/>
      <protection/>
    </xf>
    <xf numFmtId="3" fontId="15" fillId="0" borderId="34" xfId="38" applyNumberFormat="1" applyFont="1" applyBorder="1" applyAlignment="1" applyProtection="1">
      <alignment vertical="center" wrapText="1"/>
      <protection/>
    </xf>
    <xf numFmtId="3" fontId="18" fillId="0" borderId="13" xfId="38" applyNumberFormat="1" applyFont="1" applyBorder="1" applyAlignment="1" applyProtection="1">
      <alignment vertical="center" wrapText="1"/>
      <protection/>
    </xf>
    <xf numFmtId="3" fontId="18" fillId="0" borderId="30" xfId="38" applyNumberFormat="1" applyFont="1" applyBorder="1" applyAlignment="1" applyProtection="1">
      <alignment vertical="center" wrapText="1"/>
      <protection/>
    </xf>
    <xf numFmtId="3" fontId="15" fillId="0" borderId="13" xfId="33" applyNumberFormat="1" applyFont="1" applyBorder="1" applyAlignment="1" applyProtection="1">
      <alignment vertical="top" wrapText="1"/>
      <protection/>
    </xf>
    <xf numFmtId="3" fontId="15" fillId="0" borderId="30" xfId="33" applyNumberFormat="1" applyFont="1" applyBorder="1" applyAlignment="1" applyProtection="1">
      <alignment vertical="top" wrapText="1"/>
      <protection/>
    </xf>
    <xf numFmtId="3" fontId="17" fillId="0" borderId="13" xfId="38" applyNumberFormat="1" applyFont="1" applyFill="1" applyBorder="1" applyAlignment="1" applyProtection="1">
      <alignment vertical="top" wrapText="1"/>
      <protection/>
    </xf>
    <xf numFmtId="3" fontId="17" fillId="0" borderId="30" xfId="38" applyNumberFormat="1" applyFont="1" applyFill="1" applyBorder="1" applyAlignment="1" applyProtection="1">
      <alignment vertical="top" wrapText="1"/>
      <protection/>
    </xf>
    <xf numFmtId="3" fontId="17" fillId="0" borderId="13" xfId="33" applyNumberFormat="1" applyFont="1" applyBorder="1" applyAlignment="1" applyProtection="1">
      <alignment vertical="top" wrapText="1"/>
      <protection/>
    </xf>
    <xf numFmtId="3" fontId="17" fillId="0" borderId="30" xfId="33" applyNumberFormat="1" applyFont="1" applyBorder="1" applyAlignment="1" applyProtection="1">
      <alignment vertical="top" wrapText="1"/>
      <protection/>
    </xf>
    <xf numFmtId="3" fontId="17" fillId="0" borderId="11" xfId="33" applyNumberFormat="1" applyFont="1" applyBorder="1" applyAlignment="1" applyProtection="1">
      <alignment vertical="top" wrapText="1"/>
      <protection/>
    </xf>
    <xf numFmtId="3" fontId="17" fillId="0" borderId="31" xfId="33" applyNumberFormat="1" applyFont="1" applyBorder="1" applyAlignment="1" applyProtection="1">
      <alignment vertical="top" wrapText="1"/>
      <protection/>
    </xf>
    <xf numFmtId="3" fontId="15" fillId="35" borderId="19" xfId="38" applyNumberFormat="1" applyFont="1" applyFill="1" applyBorder="1" applyAlignment="1" applyProtection="1">
      <alignment vertical="top"/>
      <protection locked="0"/>
    </xf>
    <xf numFmtId="3" fontId="15" fillId="35" borderId="32" xfId="38" applyNumberFormat="1" applyFont="1" applyFill="1" applyBorder="1" applyAlignment="1" applyProtection="1">
      <alignment vertical="top"/>
      <protection locked="0"/>
    </xf>
    <xf numFmtId="3" fontId="17" fillId="0" borderId="19" xfId="33" applyNumberFormat="1" applyFont="1" applyBorder="1" applyAlignment="1" applyProtection="1">
      <alignment vertical="top" wrapText="1"/>
      <protection/>
    </xf>
    <xf numFmtId="3" fontId="17" fillId="0" borderId="32" xfId="33" applyNumberFormat="1" applyFont="1" applyBorder="1" applyAlignment="1" applyProtection="1">
      <alignment vertical="top" wrapText="1"/>
      <protection/>
    </xf>
    <xf numFmtId="3" fontId="17" fillId="0" borderId="30" xfId="38" applyNumberFormat="1" applyFont="1" applyBorder="1" applyAlignment="1" applyProtection="1">
      <alignment vertical="top"/>
      <protection/>
    </xf>
    <xf numFmtId="3" fontId="17" fillId="0" borderId="13" xfId="33" applyNumberFormat="1" applyFont="1" applyBorder="1" applyAlignment="1" applyProtection="1">
      <alignment vertical="top"/>
      <protection/>
    </xf>
    <xf numFmtId="3" fontId="17" fillId="0" borderId="30" xfId="33" applyNumberFormat="1" applyFont="1" applyBorder="1" applyAlignment="1" applyProtection="1">
      <alignment vertical="top"/>
      <protection/>
    </xf>
    <xf numFmtId="3" fontId="17" fillId="0" borderId="11" xfId="33" applyNumberFormat="1" applyFont="1" applyBorder="1" applyAlignment="1" applyProtection="1">
      <alignment vertical="top"/>
      <protection/>
    </xf>
    <xf numFmtId="3" fontId="17" fillId="0" borderId="31" xfId="33" applyNumberFormat="1" applyFont="1" applyBorder="1" applyAlignment="1" applyProtection="1">
      <alignment vertical="top"/>
      <protection/>
    </xf>
    <xf numFmtId="3" fontId="17" fillId="35" borderId="13" xfId="38" applyNumberFormat="1" applyFont="1" applyFill="1" applyBorder="1" applyAlignment="1" applyProtection="1">
      <alignment vertical="center"/>
      <protection locked="0"/>
    </xf>
    <xf numFmtId="3" fontId="17" fillId="35" borderId="30" xfId="38" applyNumberFormat="1" applyFont="1" applyFill="1" applyBorder="1" applyAlignment="1" applyProtection="1">
      <alignment vertical="center"/>
      <protection locked="0"/>
    </xf>
    <xf numFmtId="3" fontId="18" fillId="0" borderId="13" xfId="40" applyNumberFormat="1" applyFont="1" applyBorder="1" applyAlignment="1" applyProtection="1">
      <alignment vertical="center"/>
      <protection/>
    </xf>
    <xf numFmtId="3" fontId="18" fillId="0" borderId="30" xfId="40" applyNumberFormat="1" applyFont="1" applyBorder="1" applyAlignment="1" applyProtection="1">
      <alignment vertical="center"/>
      <protection/>
    </xf>
    <xf numFmtId="3" fontId="17" fillId="0" borderId="13" xfId="40" applyNumberFormat="1" applyFont="1" applyBorder="1" applyAlignment="1" applyProtection="1">
      <alignment vertical="center"/>
      <protection/>
    </xf>
    <xf numFmtId="3" fontId="17" fillId="0" borderId="30" xfId="40" applyNumberFormat="1" applyFont="1" applyBorder="1" applyAlignment="1" applyProtection="1">
      <alignment vertical="center"/>
      <protection/>
    </xf>
    <xf numFmtId="3" fontId="15" fillId="0" borderId="11" xfId="40" applyNumberFormat="1" applyFont="1" applyBorder="1" applyAlignment="1" applyProtection="1">
      <alignment vertical="center"/>
      <protection/>
    </xf>
    <xf numFmtId="3" fontId="15" fillId="0" borderId="31" xfId="40" applyNumberFormat="1" applyFont="1" applyBorder="1" applyAlignment="1" applyProtection="1">
      <alignment vertical="center"/>
      <protection/>
    </xf>
    <xf numFmtId="3" fontId="15" fillId="0" borderId="19" xfId="40" applyNumberFormat="1" applyFont="1" applyFill="1" applyBorder="1" applyAlignment="1" applyProtection="1">
      <alignment vertical="center"/>
      <protection/>
    </xf>
    <xf numFmtId="3" fontId="15" fillId="0" borderId="32" xfId="40" applyNumberFormat="1" applyFont="1" applyFill="1" applyBorder="1" applyAlignment="1" applyProtection="1">
      <alignment vertical="center"/>
      <protection/>
    </xf>
    <xf numFmtId="3" fontId="15" fillId="0" borderId="30" xfId="40" applyNumberFormat="1" applyFont="1" applyBorder="1" applyAlignment="1" applyProtection="1">
      <alignment vertical="center"/>
      <protection/>
    </xf>
    <xf numFmtId="3" fontId="15" fillId="0" borderId="13" xfId="40" applyNumberFormat="1" applyFont="1" applyFill="1" applyBorder="1" applyAlignment="1" applyProtection="1">
      <alignment vertical="center"/>
      <protection/>
    </xf>
    <xf numFmtId="3" fontId="15" fillId="0" borderId="30" xfId="40" applyNumberFormat="1" applyFont="1" applyFill="1" applyBorder="1" applyAlignment="1" applyProtection="1">
      <alignment vertical="center"/>
      <protection/>
    </xf>
    <xf numFmtId="3" fontId="18" fillId="0" borderId="11" xfId="40" applyNumberFormat="1" applyFont="1" applyBorder="1" applyAlignment="1" applyProtection="1">
      <alignment vertical="center"/>
      <protection/>
    </xf>
    <xf numFmtId="3" fontId="18" fillId="0" borderId="31" xfId="40" applyNumberFormat="1" applyFont="1" applyBorder="1" applyAlignment="1" applyProtection="1">
      <alignment vertical="center"/>
      <protection/>
    </xf>
    <xf numFmtId="3" fontId="15" fillId="0" borderId="33" xfId="40" applyNumberFormat="1" applyFont="1" applyBorder="1" applyAlignment="1" applyProtection="1">
      <alignment vertical="center"/>
      <protection/>
    </xf>
    <xf numFmtId="3" fontId="15" fillId="0" borderId="34" xfId="40" applyNumberFormat="1" applyFont="1" applyBorder="1" applyAlignment="1" applyProtection="1">
      <alignment vertical="center"/>
      <protection/>
    </xf>
    <xf numFmtId="3" fontId="18" fillId="35" borderId="13" xfId="38" applyNumberFormat="1" applyFont="1" applyFill="1" applyBorder="1" applyAlignment="1" applyProtection="1">
      <alignment vertical="center"/>
      <protection locked="0"/>
    </xf>
    <xf numFmtId="3" fontId="18" fillId="35" borderId="30" xfId="38" applyNumberFormat="1" applyFont="1" applyFill="1" applyBorder="1" applyAlignment="1" applyProtection="1">
      <alignment vertical="center"/>
      <protection locked="0"/>
    </xf>
    <xf numFmtId="3" fontId="17" fillId="0" borderId="11" xfId="40" applyNumberFormat="1" applyFont="1" applyBorder="1" applyAlignment="1" applyProtection="1">
      <alignment vertical="center"/>
      <protection/>
    </xf>
    <xf numFmtId="3" fontId="17" fillId="0" borderId="31" xfId="40" applyNumberFormat="1" applyFont="1" applyBorder="1" applyAlignment="1" applyProtection="1">
      <alignment vertical="center"/>
      <protection/>
    </xf>
    <xf numFmtId="3" fontId="15" fillId="0" borderId="19" xfId="40" applyNumberFormat="1" applyFont="1" applyBorder="1" applyAlignment="1" applyProtection="1">
      <alignment vertical="center"/>
      <protection/>
    </xf>
    <xf numFmtId="3" fontId="15" fillId="0" borderId="32" xfId="40" applyNumberFormat="1" applyFont="1" applyBorder="1" applyAlignment="1" applyProtection="1">
      <alignment vertical="center"/>
      <protection/>
    </xf>
    <xf numFmtId="3" fontId="15" fillId="35" borderId="13" xfId="38" applyNumberFormat="1" applyFont="1" applyFill="1" applyBorder="1" applyAlignment="1" applyProtection="1">
      <alignment vertical="center"/>
      <protection locked="0"/>
    </xf>
    <xf numFmtId="3" fontId="15" fillId="35" borderId="30" xfId="38" applyNumberFormat="1" applyFont="1" applyFill="1" applyBorder="1" applyAlignment="1" applyProtection="1">
      <alignment vertical="center"/>
      <protection locked="0"/>
    </xf>
    <xf numFmtId="3" fontId="15" fillId="0" borderId="29" xfId="39" applyNumberFormat="1" applyFont="1" applyFill="1" applyBorder="1" applyAlignment="1" applyProtection="1">
      <alignment wrapText="1"/>
      <protection/>
    </xf>
    <xf numFmtId="3" fontId="15" fillId="0" borderId="35" xfId="39" applyNumberFormat="1" applyFont="1" applyFill="1" applyBorder="1" applyAlignment="1" applyProtection="1">
      <alignment wrapText="1"/>
      <protection/>
    </xf>
    <xf numFmtId="3" fontId="17" fillId="0" borderId="19" xfId="39" applyNumberFormat="1" applyFont="1" applyFill="1" applyBorder="1" applyAlignment="1" applyProtection="1">
      <alignment wrapText="1"/>
      <protection/>
    </xf>
    <xf numFmtId="3" fontId="17" fillId="0" borderId="32" xfId="39" applyNumberFormat="1" applyFont="1" applyFill="1" applyBorder="1" applyAlignment="1" applyProtection="1">
      <alignment wrapText="1"/>
      <protection/>
    </xf>
    <xf numFmtId="3" fontId="17" fillId="0" borderId="14" xfId="39" applyNumberFormat="1" applyFont="1" applyFill="1" applyBorder="1" applyAlignment="1" applyProtection="1">
      <alignment wrapText="1"/>
      <protection/>
    </xf>
    <xf numFmtId="3" fontId="17" fillId="0" borderId="36" xfId="39" applyNumberFormat="1" applyFont="1" applyFill="1" applyBorder="1" applyAlignment="1" applyProtection="1">
      <alignment wrapText="1"/>
      <protection/>
    </xf>
    <xf numFmtId="3" fontId="15" fillId="0" borderId="11" xfId="39" applyNumberFormat="1" applyFont="1" applyFill="1" applyBorder="1" applyAlignment="1" applyProtection="1">
      <alignment wrapText="1"/>
      <protection/>
    </xf>
    <xf numFmtId="3" fontId="15" fillId="0" borderId="31" xfId="39" applyNumberFormat="1" applyFont="1" applyFill="1" applyBorder="1" applyAlignment="1" applyProtection="1">
      <alignment wrapText="1"/>
      <protection/>
    </xf>
    <xf numFmtId="3" fontId="15" fillId="0" borderId="33" xfId="39" applyNumberFormat="1" applyFont="1" applyFill="1" applyBorder="1" applyAlignment="1" applyProtection="1">
      <alignment wrapText="1"/>
      <protection/>
    </xf>
    <xf numFmtId="3" fontId="15" fillId="0" borderId="34" xfId="39" applyNumberFormat="1" applyFont="1" applyFill="1" applyBorder="1" applyAlignment="1" applyProtection="1">
      <alignment wrapText="1"/>
      <protection/>
    </xf>
    <xf numFmtId="3" fontId="18" fillId="35" borderId="16" xfId="38" applyNumberFormat="1" applyFont="1" applyFill="1" applyBorder="1" applyAlignment="1" applyProtection="1">
      <alignment vertical="top"/>
      <protection locked="0"/>
    </xf>
    <xf numFmtId="3" fontId="18" fillId="35" borderId="37" xfId="38" applyNumberFormat="1" applyFont="1" applyFill="1" applyBorder="1" applyAlignment="1" applyProtection="1">
      <alignment vertical="top"/>
      <protection locked="0"/>
    </xf>
    <xf numFmtId="3" fontId="18" fillId="0" borderId="33" xfId="39" applyNumberFormat="1" applyFont="1" applyFill="1" applyBorder="1" applyAlignment="1" applyProtection="1">
      <alignment wrapText="1"/>
      <protection/>
    </xf>
    <xf numFmtId="3" fontId="18" fillId="0" borderId="34" xfId="39" applyNumberFormat="1" applyFont="1" applyFill="1" applyBorder="1" applyAlignment="1" applyProtection="1">
      <alignment wrapText="1"/>
      <protection/>
    </xf>
    <xf numFmtId="3" fontId="17" fillId="35" borderId="14" xfId="38" applyNumberFormat="1" applyFont="1" applyFill="1" applyBorder="1" applyAlignment="1" applyProtection="1">
      <alignment vertical="top"/>
      <protection locked="0"/>
    </xf>
    <xf numFmtId="3" fontId="17" fillId="35" borderId="36" xfId="38" applyNumberFormat="1" applyFont="1" applyFill="1" applyBorder="1" applyAlignment="1" applyProtection="1">
      <alignment vertical="top"/>
      <protection locked="0"/>
    </xf>
    <xf numFmtId="3" fontId="17" fillId="35" borderId="29" xfId="38" applyNumberFormat="1" applyFont="1" applyFill="1" applyBorder="1" applyAlignment="1" applyProtection="1">
      <alignment vertical="top"/>
      <protection locked="0"/>
    </xf>
    <xf numFmtId="3" fontId="17" fillId="35" borderId="35" xfId="38" applyNumberFormat="1" applyFont="1" applyFill="1" applyBorder="1" applyAlignment="1" applyProtection="1">
      <alignment vertical="top"/>
      <protection locked="0"/>
    </xf>
    <xf numFmtId="3" fontId="15" fillId="0" borderId="13" xfId="41" applyNumberFormat="1" applyFont="1" applyFill="1" applyBorder="1" applyAlignment="1" applyProtection="1">
      <alignment vertical="center"/>
      <protection/>
    </xf>
    <xf numFmtId="3" fontId="15" fillId="0" borderId="30" xfId="41" applyNumberFormat="1" applyFont="1" applyFill="1" applyBorder="1" applyAlignment="1" applyProtection="1">
      <alignment vertical="center"/>
      <protection/>
    </xf>
    <xf numFmtId="3" fontId="17" fillId="0" borderId="13" xfId="41" applyNumberFormat="1" applyFont="1" applyBorder="1" applyAlignment="1" applyProtection="1">
      <alignment vertical="center"/>
      <protection/>
    </xf>
    <xf numFmtId="3" fontId="17" fillId="0" borderId="13" xfId="41" applyNumberFormat="1" applyFont="1" applyFill="1" applyBorder="1" applyAlignment="1" applyProtection="1">
      <alignment vertical="center"/>
      <protection/>
    </xf>
    <xf numFmtId="3" fontId="17" fillId="0" borderId="30" xfId="41" applyNumberFormat="1" applyFont="1" applyBorder="1" applyAlignment="1" applyProtection="1">
      <alignment vertical="center"/>
      <protection/>
    </xf>
    <xf numFmtId="3" fontId="15" fillId="0" borderId="13" xfId="41" applyNumberFormat="1" applyFont="1" applyBorder="1" applyAlignment="1" applyProtection="1">
      <alignment vertical="center"/>
      <protection/>
    </xf>
    <xf numFmtId="3" fontId="15" fillId="0" borderId="30" xfId="41" applyNumberFormat="1" applyFont="1" applyBorder="1" applyAlignment="1" applyProtection="1">
      <alignment vertical="center"/>
      <protection/>
    </xf>
    <xf numFmtId="3" fontId="15" fillId="33" borderId="13" xfId="41" applyNumberFormat="1" applyFont="1" applyFill="1" applyBorder="1" applyAlignment="1" applyProtection="1">
      <alignment vertical="center"/>
      <protection/>
    </xf>
    <xf numFmtId="3" fontId="17" fillId="35" borderId="11" xfId="38" applyNumberFormat="1" applyFont="1" applyFill="1" applyBorder="1" applyAlignment="1" applyProtection="1">
      <alignment vertical="center"/>
      <protection locked="0"/>
    </xf>
    <xf numFmtId="3" fontId="15" fillId="0" borderId="11" xfId="41" applyNumberFormat="1" applyFont="1" applyFill="1" applyBorder="1" applyAlignment="1" applyProtection="1">
      <alignment vertical="center"/>
      <protection/>
    </xf>
    <xf numFmtId="3" fontId="17" fillId="35" borderId="31" xfId="38" applyNumberFormat="1" applyFont="1" applyFill="1" applyBorder="1" applyAlignment="1" applyProtection="1">
      <alignment vertical="center"/>
      <protection locked="0"/>
    </xf>
    <xf numFmtId="3" fontId="15" fillId="0" borderId="33" xfId="41" applyNumberFormat="1" applyFont="1" applyBorder="1" applyAlignment="1" applyProtection="1">
      <alignment vertical="center"/>
      <protection/>
    </xf>
    <xf numFmtId="3" fontId="15" fillId="0" borderId="33" xfId="41" applyNumberFormat="1" applyFont="1" applyFill="1" applyBorder="1" applyAlignment="1" applyProtection="1">
      <alignment vertical="center"/>
      <protection/>
    </xf>
    <xf numFmtId="3" fontId="15" fillId="0" borderId="34" xfId="41" applyNumberFormat="1" applyFont="1" applyBorder="1" applyAlignment="1" applyProtection="1">
      <alignment vertical="center"/>
      <protection/>
    </xf>
    <xf numFmtId="3" fontId="17" fillId="0" borderId="13" xfId="34" applyNumberFormat="1" applyFont="1" applyFill="1" applyBorder="1" applyAlignment="1" applyProtection="1">
      <alignment horizontal="right" vertical="center" wrapText="1"/>
      <protection/>
    </xf>
    <xf numFmtId="3" fontId="17" fillId="0" borderId="30" xfId="34" applyNumberFormat="1" applyFont="1" applyFill="1" applyBorder="1" applyAlignment="1" applyProtection="1">
      <alignment horizontal="right" vertical="center" wrapText="1"/>
      <protection/>
    </xf>
    <xf numFmtId="3" fontId="17" fillId="35" borderId="13" xfId="38" applyNumberFormat="1" applyFont="1" applyFill="1" applyBorder="1" applyAlignment="1" applyProtection="1">
      <alignment horizontal="right" vertical="top"/>
      <protection locked="0"/>
    </xf>
    <xf numFmtId="3" fontId="18" fillId="0" borderId="29" xfId="34" applyNumberFormat="1" applyFont="1" applyBorder="1" applyAlignment="1" applyProtection="1">
      <alignment horizontal="right" vertical="center" wrapText="1"/>
      <protection/>
    </xf>
    <xf numFmtId="3" fontId="18" fillId="0" borderId="35" xfId="34" applyNumberFormat="1" applyFont="1" applyBorder="1" applyAlignment="1" applyProtection="1">
      <alignment horizontal="right" vertical="center" wrapText="1"/>
      <protection/>
    </xf>
    <xf numFmtId="3" fontId="17" fillId="0" borderId="19" xfId="34" applyNumberFormat="1" applyFont="1" applyFill="1" applyBorder="1" applyAlignment="1" applyProtection="1">
      <alignment horizontal="right" vertical="center" wrapText="1"/>
      <protection/>
    </xf>
    <xf numFmtId="3" fontId="17" fillId="0" borderId="19" xfId="34" applyNumberFormat="1" applyFont="1" applyBorder="1" applyAlignment="1" applyProtection="1">
      <alignment horizontal="right" vertical="center" wrapText="1"/>
      <protection/>
    </xf>
    <xf numFmtId="3" fontId="17" fillId="0" borderId="32" xfId="34" applyNumberFormat="1" applyFont="1" applyFill="1" applyBorder="1" applyAlignment="1" applyProtection="1">
      <alignment horizontal="right" vertical="center" wrapText="1"/>
      <protection/>
    </xf>
    <xf numFmtId="3" fontId="22" fillId="35" borderId="13" xfId="38" applyNumberFormat="1" applyFont="1" applyFill="1" applyBorder="1" applyAlignment="1" applyProtection="1">
      <alignment horizontal="right" vertical="top"/>
      <protection locked="0"/>
    </xf>
    <xf numFmtId="3" fontId="18" fillId="0" borderId="30" xfId="34" applyNumberFormat="1" applyFont="1" applyFill="1" applyBorder="1" applyAlignment="1" applyProtection="1">
      <alignment horizontal="right" vertical="center" wrapText="1"/>
      <protection/>
    </xf>
    <xf numFmtId="3" fontId="17" fillId="0" borderId="29" xfId="34" applyNumberFormat="1" applyFont="1" applyFill="1" applyBorder="1" applyAlignment="1" applyProtection="1">
      <alignment horizontal="right" vertical="center" wrapText="1"/>
      <protection/>
    </xf>
    <xf numFmtId="3" fontId="17" fillId="0" borderId="29" xfId="34" applyNumberFormat="1" applyFont="1" applyBorder="1" applyAlignment="1" applyProtection="1">
      <alignment horizontal="right" vertical="center" wrapText="1"/>
      <protection/>
    </xf>
    <xf numFmtId="3" fontId="17" fillId="0" borderId="35" xfId="34" applyNumberFormat="1" applyFont="1" applyFill="1" applyBorder="1" applyAlignment="1" applyProtection="1">
      <alignment horizontal="right" vertical="center" wrapText="1"/>
      <protection/>
    </xf>
    <xf numFmtId="3" fontId="17" fillId="0" borderId="14" xfId="34" applyNumberFormat="1" applyFont="1" applyFill="1" applyBorder="1" applyAlignment="1" applyProtection="1">
      <alignment horizontal="right" vertical="center" wrapText="1"/>
      <protection/>
    </xf>
    <xf numFmtId="3" fontId="17" fillId="0" borderId="14" xfId="34" applyNumberFormat="1" applyFont="1" applyBorder="1" applyAlignment="1" applyProtection="1">
      <alignment horizontal="right" vertical="center" wrapText="1"/>
      <protection/>
    </xf>
    <xf numFmtId="3" fontId="17" fillId="0" borderId="36" xfId="34" applyNumberFormat="1" applyFont="1" applyFill="1" applyBorder="1" applyAlignment="1" applyProtection="1">
      <alignment horizontal="right" vertical="center" wrapText="1"/>
      <protection/>
    </xf>
    <xf numFmtId="3" fontId="18" fillId="0" borderId="11" xfId="34" applyNumberFormat="1" applyFont="1" applyBorder="1" applyAlignment="1" applyProtection="1">
      <alignment horizontal="right" vertical="center" wrapText="1"/>
      <protection/>
    </xf>
    <xf numFmtId="3" fontId="18" fillId="0" borderId="31" xfId="34" applyNumberFormat="1" applyFont="1" applyBorder="1" applyAlignment="1" applyProtection="1">
      <alignment horizontal="right" vertical="center" wrapText="1"/>
      <protection/>
    </xf>
    <xf numFmtId="3" fontId="15" fillId="0" borderId="33" xfId="34" applyNumberFormat="1" applyFont="1" applyBorder="1" applyAlignment="1" applyProtection="1">
      <alignment horizontal="right" vertical="center" wrapText="1"/>
      <protection/>
    </xf>
    <xf numFmtId="3" fontId="15" fillId="0" borderId="34" xfId="34" applyNumberFormat="1" applyFont="1" applyBorder="1" applyAlignment="1" applyProtection="1">
      <alignment horizontal="right" vertical="center" wrapText="1"/>
      <protection/>
    </xf>
    <xf numFmtId="1" fontId="17" fillId="0" borderId="13" xfId="34" applyNumberFormat="1" applyFont="1" applyFill="1" applyBorder="1" applyAlignment="1" applyProtection="1">
      <alignment horizontal="right" vertical="center" wrapText="1"/>
      <protection/>
    </xf>
    <xf numFmtId="1" fontId="17" fillId="0" borderId="30" xfId="34" applyNumberFormat="1" applyFont="1" applyBorder="1" applyAlignment="1" applyProtection="1">
      <alignment horizontal="right" vertical="center" wrapText="1"/>
      <protection/>
    </xf>
    <xf numFmtId="0" fontId="17" fillId="0" borderId="30" xfId="34" applyFont="1" applyBorder="1" applyAlignment="1" applyProtection="1">
      <alignment horizontal="right" vertical="center" wrapText="1"/>
      <protection/>
    </xf>
    <xf numFmtId="0" fontId="18" fillId="0" borderId="29" xfId="34" applyFont="1" applyBorder="1" applyAlignment="1" applyProtection="1">
      <alignment horizontal="right" vertical="center" wrapText="1"/>
      <protection/>
    </xf>
    <xf numFmtId="1" fontId="18" fillId="0" borderId="29" xfId="34" applyNumberFormat="1" applyFont="1" applyFill="1" applyBorder="1" applyAlignment="1" applyProtection="1">
      <alignment horizontal="right" vertical="center" wrapText="1"/>
      <protection/>
    </xf>
    <xf numFmtId="0" fontId="18" fillId="0" borderId="35" xfId="34" applyFont="1" applyBorder="1" applyAlignment="1" applyProtection="1">
      <alignment horizontal="right" vertical="center" wrapText="1"/>
      <protection/>
    </xf>
    <xf numFmtId="1" fontId="17" fillId="0" borderId="14" xfId="34" applyNumberFormat="1" applyFont="1" applyBorder="1" applyAlignment="1" applyProtection="1">
      <alignment horizontal="right" vertical="center" wrapText="1"/>
      <protection/>
    </xf>
    <xf numFmtId="1" fontId="17" fillId="0" borderId="14" xfId="34" applyNumberFormat="1" applyFont="1" applyFill="1" applyBorder="1" applyAlignment="1" applyProtection="1">
      <alignment horizontal="right" vertical="center" wrapText="1"/>
      <protection/>
    </xf>
    <xf numFmtId="1" fontId="17" fillId="0" borderId="36" xfId="34" applyNumberFormat="1" applyFont="1" applyBorder="1" applyAlignment="1" applyProtection="1">
      <alignment horizontal="right"/>
      <protection/>
    </xf>
    <xf numFmtId="1" fontId="17" fillId="0" borderId="11" xfId="34" applyNumberFormat="1" applyFont="1" applyBorder="1" applyAlignment="1" applyProtection="1">
      <alignment horizontal="right" vertical="center" wrapText="1"/>
      <protection/>
    </xf>
    <xf numFmtId="1" fontId="17" fillId="0" borderId="11" xfId="34" applyNumberFormat="1" applyFont="1" applyFill="1" applyBorder="1" applyAlignment="1" applyProtection="1">
      <alignment horizontal="right" vertical="center" wrapText="1"/>
      <protection/>
    </xf>
    <xf numFmtId="1" fontId="17" fillId="0" borderId="31" xfId="34" applyNumberFormat="1" applyFont="1" applyBorder="1" applyAlignment="1" applyProtection="1">
      <alignment horizontal="right"/>
      <protection/>
    </xf>
    <xf numFmtId="1" fontId="17" fillId="0" borderId="19" xfId="34" applyNumberFormat="1" applyFont="1" applyBorder="1" applyAlignment="1" applyProtection="1">
      <alignment horizontal="right" vertical="center" wrapText="1"/>
      <protection/>
    </xf>
    <xf numFmtId="1" fontId="17" fillId="0" borderId="19" xfId="34" applyNumberFormat="1" applyFont="1" applyFill="1" applyBorder="1" applyAlignment="1" applyProtection="1">
      <alignment horizontal="right" vertical="center" wrapText="1"/>
      <protection/>
    </xf>
    <xf numFmtId="1" fontId="17" fillId="0" borderId="32" xfId="34" applyNumberFormat="1" applyFont="1" applyBorder="1" applyAlignment="1" applyProtection="1">
      <alignment horizontal="right"/>
      <protection/>
    </xf>
    <xf numFmtId="0" fontId="17" fillId="0" borderId="13" xfId="34" applyFont="1" applyFill="1" applyBorder="1" applyAlignment="1" applyProtection="1">
      <alignment horizontal="right" vertical="center" wrapText="1"/>
      <protection/>
    </xf>
    <xf numFmtId="0" fontId="17" fillId="0" borderId="30" xfId="34" applyFont="1" applyFill="1" applyBorder="1" applyAlignment="1" applyProtection="1">
      <alignment horizontal="right" vertical="center" wrapText="1"/>
      <protection/>
    </xf>
    <xf numFmtId="1" fontId="18" fillId="0" borderId="29" xfId="34" applyNumberFormat="1" applyFont="1" applyBorder="1" applyAlignment="1" applyProtection="1">
      <alignment horizontal="right" vertical="center" wrapText="1"/>
      <protection/>
    </xf>
    <xf numFmtId="1" fontId="18" fillId="0" borderId="35" xfId="34" applyNumberFormat="1" applyFont="1" applyBorder="1" applyAlignment="1" applyProtection="1">
      <alignment horizontal="right" vertical="center" wrapText="1"/>
      <protection/>
    </xf>
    <xf numFmtId="1" fontId="15" fillId="0" borderId="38" xfId="34" applyNumberFormat="1" applyFont="1" applyBorder="1" applyAlignment="1" applyProtection="1">
      <alignment horizontal="right" vertical="center" wrapText="1"/>
      <protection/>
    </xf>
    <xf numFmtId="1" fontId="15" fillId="0" borderId="39" xfId="34" applyNumberFormat="1" applyFont="1" applyBorder="1" applyAlignment="1" applyProtection="1">
      <alignment horizontal="right" vertical="center" wrapText="1"/>
      <protection/>
    </xf>
    <xf numFmtId="3" fontId="17" fillId="35" borderId="13" xfId="38" applyNumberFormat="1" applyFont="1" applyFill="1" applyBorder="1" applyAlignment="1" applyProtection="1">
      <alignment horizontal="right" vertical="center"/>
      <protection locked="0"/>
    </xf>
    <xf numFmtId="3" fontId="15" fillId="0" borderId="30" xfId="35" applyNumberFormat="1" applyFont="1" applyBorder="1" applyAlignment="1" applyProtection="1">
      <alignment horizontal="right" vertical="center"/>
      <protection/>
    </xf>
    <xf numFmtId="3" fontId="18" fillId="0" borderId="29" xfId="35" applyNumberFormat="1" applyFont="1" applyBorder="1" applyAlignment="1" applyProtection="1">
      <alignment horizontal="right" vertical="center"/>
      <protection/>
    </xf>
    <xf numFmtId="3" fontId="18" fillId="0" borderId="35" xfId="35" applyNumberFormat="1" applyFont="1" applyBorder="1" applyAlignment="1" applyProtection="1">
      <alignment horizontal="right" vertical="center"/>
      <protection/>
    </xf>
    <xf numFmtId="3" fontId="17" fillId="0" borderId="14" xfId="35" applyNumberFormat="1" applyFont="1" applyBorder="1" applyAlignment="1" applyProtection="1">
      <alignment horizontal="right" vertical="center"/>
      <protection/>
    </xf>
    <xf numFmtId="3" fontId="15" fillId="0" borderId="36" xfId="35" applyNumberFormat="1" applyFont="1" applyBorder="1" applyAlignment="1" applyProtection="1">
      <alignment horizontal="right" vertical="center"/>
      <protection/>
    </xf>
    <xf numFmtId="0" fontId="15" fillId="0" borderId="26" xfId="0" applyFont="1" applyBorder="1" applyAlignment="1">
      <alignment horizontal="centerContinuous" vertical="center" wrapText="1"/>
    </xf>
    <xf numFmtId="0" fontId="15" fillId="0" borderId="40" xfId="0" applyFont="1" applyBorder="1" applyAlignment="1">
      <alignment horizontal="centerContinuous" vertical="center" wrapText="1"/>
    </xf>
    <xf numFmtId="0" fontId="69" fillId="0" borderId="0" xfId="0" applyFont="1" applyAlignment="1">
      <alignment/>
    </xf>
    <xf numFmtId="0" fontId="70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71" fillId="0" borderId="27" xfId="0" applyFont="1" applyBorder="1" applyAlignment="1">
      <alignment horizontal="centerContinuous" vertical="center" wrapText="1"/>
    </xf>
    <xf numFmtId="0" fontId="17" fillId="0" borderId="17" xfId="0" applyFont="1" applyBorder="1" applyAlignment="1">
      <alignment horizontal="centerContinuous" vertical="center" wrapText="1"/>
    </xf>
    <xf numFmtId="49" fontId="71" fillId="0" borderId="27" xfId="0" applyNumberFormat="1" applyFont="1" applyBorder="1" applyAlignment="1">
      <alignment horizontal="centerContinuous"/>
    </xf>
    <xf numFmtId="0" fontId="72" fillId="0" borderId="17" xfId="0" applyFont="1" applyBorder="1" applyAlignment="1">
      <alignment horizontal="centerContinuous" vertical="center" wrapText="1"/>
    </xf>
    <xf numFmtId="0" fontId="15" fillId="0" borderId="18" xfId="0" applyFont="1" applyBorder="1" applyAlignment="1">
      <alignment horizontal="centerContinuous" vertical="center" wrapText="1"/>
    </xf>
    <xf numFmtId="0" fontId="17" fillId="0" borderId="0" xfId="0" applyFont="1" applyAlignment="1">
      <alignment/>
    </xf>
    <xf numFmtId="0" fontId="17" fillId="0" borderId="40" xfId="0" applyFont="1" applyBorder="1" applyAlignment="1">
      <alignment horizontal="centerContinuous" vertical="center" wrapText="1"/>
    </xf>
    <xf numFmtId="0" fontId="15" fillId="0" borderId="18" xfId="0" applyFont="1" applyBorder="1" applyAlignment="1">
      <alignment horizontal="centerContinuous" vertical="center"/>
    </xf>
    <xf numFmtId="0" fontId="15" fillId="0" borderId="28" xfId="0" applyFont="1" applyBorder="1" applyAlignment="1">
      <alignment horizontal="centerContinuous" vertical="center"/>
    </xf>
    <xf numFmtId="0" fontId="17" fillId="0" borderId="14" xfId="0" applyFont="1" applyBorder="1" applyAlignment="1">
      <alignment horizontal="right" vertical="center" wrapText="1"/>
    </xf>
    <xf numFmtId="14" fontId="17" fillId="36" borderId="28" xfId="0" applyNumberFormat="1" applyFont="1" applyFill="1" applyBorder="1" applyAlignment="1" applyProtection="1">
      <alignment horizontal="centerContinuous" vertical="center" wrapText="1"/>
      <protection locked="0"/>
    </xf>
    <xf numFmtId="0" fontId="17" fillId="0" borderId="2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centerContinuous" vertical="center" wrapText="1"/>
    </xf>
    <xf numFmtId="49" fontId="17" fillId="36" borderId="28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4" xfId="0" applyFont="1" applyBorder="1" applyAlignment="1">
      <alignment horizontal="right"/>
    </xf>
    <xf numFmtId="49" fontId="17" fillId="36" borderId="28" xfId="0" applyNumberFormat="1" applyFont="1" applyFill="1" applyBorder="1" applyAlignment="1" applyProtection="1">
      <alignment/>
      <protection locked="0"/>
    </xf>
    <xf numFmtId="49" fontId="73" fillId="36" borderId="17" xfId="0" applyNumberFormat="1" applyFont="1" applyFill="1" applyBorder="1" applyAlignment="1" applyProtection="1">
      <alignment/>
      <protection locked="0"/>
    </xf>
    <xf numFmtId="49" fontId="73" fillId="36" borderId="12" xfId="0" applyNumberFormat="1" applyFont="1" applyFill="1" applyBorder="1" applyAlignment="1" applyProtection="1">
      <alignment/>
      <protection locked="0"/>
    </xf>
    <xf numFmtId="0" fontId="22" fillId="0" borderId="0" xfId="0" applyFont="1" applyAlignment="1">
      <alignment/>
    </xf>
    <xf numFmtId="49" fontId="74" fillId="35" borderId="12" xfId="70" applyNumberFormat="1" applyFont="1" applyFill="1" applyBorder="1" applyAlignment="1" applyProtection="1">
      <alignment/>
      <protection locked="0"/>
    </xf>
    <xf numFmtId="3" fontId="17" fillId="35" borderId="10" xfId="38" applyNumberFormat="1" applyFont="1" applyFill="1" applyBorder="1" applyAlignment="1" applyProtection="1">
      <alignment horizontal="right" vertical="center"/>
      <protection locked="0"/>
    </xf>
    <xf numFmtId="0" fontId="17" fillId="0" borderId="13" xfId="36" applyFont="1" applyFill="1" applyBorder="1" applyAlignment="1" applyProtection="1">
      <alignment horizontal="right" vertical="center" wrapText="1"/>
      <protection/>
    </xf>
    <xf numFmtId="0" fontId="17" fillId="0" borderId="30" xfId="36" applyFont="1" applyFill="1" applyBorder="1" applyAlignment="1" applyProtection="1">
      <alignment horizontal="right" vertical="center" wrapText="1"/>
      <protection/>
    </xf>
    <xf numFmtId="3" fontId="17" fillId="0" borderId="13" xfId="36" applyNumberFormat="1" applyFont="1" applyFill="1" applyBorder="1" applyAlignment="1" applyProtection="1">
      <alignment horizontal="right" vertical="center" wrapText="1"/>
      <protection/>
    </xf>
    <xf numFmtId="0" fontId="18" fillId="0" borderId="13" xfId="36" applyFont="1" applyBorder="1" applyAlignment="1" applyProtection="1">
      <alignment horizontal="right" vertical="center" wrapText="1"/>
      <protection/>
    </xf>
    <xf numFmtId="1" fontId="17" fillId="0" borderId="13" xfId="36" applyNumberFormat="1" applyFont="1" applyBorder="1" applyAlignment="1" applyProtection="1">
      <alignment horizontal="right" vertical="center" wrapText="1"/>
      <protection/>
    </xf>
    <xf numFmtId="0" fontId="18" fillId="0" borderId="11" xfId="36" applyFont="1" applyBorder="1" applyAlignment="1" applyProtection="1">
      <alignment horizontal="right" vertical="center" wrapText="1"/>
      <protection/>
    </xf>
    <xf numFmtId="0" fontId="17" fillId="0" borderId="11" xfId="36" applyFont="1" applyFill="1" applyBorder="1" applyAlignment="1" applyProtection="1">
      <alignment horizontal="right" vertical="center" wrapText="1"/>
      <protection/>
    </xf>
    <xf numFmtId="0" fontId="17" fillId="0" borderId="31" xfId="36" applyFont="1" applyFill="1" applyBorder="1" applyAlignment="1" applyProtection="1">
      <alignment horizontal="right" vertical="center" wrapText="1"/>
      <protection/>
    </xf>
    <xf numFmtId="1" fontId="17" fillId="33" borderId="15" xfId="36" applyNumberFormat="1" applyFont="1" applyFill="1" applyBorder="1" applyAlignment="1" applyProtection="1">
      <alignment horizontal="right" vertical="center" wrapText="1"/>
      <protection/>
    </xf>
    <xf numFmtId="1" fontId="17" fillId="33" borderId="41" xfId="36" applyNumberFormat="1" applyFont="1" applyFill="1" applyBorder="1" applyAlignment="1" applyProtection="1">
      <alignment horizontal="right" vertical="center" wrapText="1"/>
      <protection/>
    </xf>
    <xf numFmtId="0" fontId="17" fillId="0" borderId="14" xfId="36" applyFont="1" applyBorder="1" applyAlignment="1" applyProtection="1">
      <alignment horizontal="right" vertical="center" wrapText="1"/>
      <protection/>
    </xf>
    <xf numFmtId="0" fontId="17" fillId="0" borderId="14" xfId="36" applyFont="1" applyFill="1" applyBorder="1" applyAlignment="1" applyProtection="1">
      <alignment horizontal="right" vertical="center" wrapText="1"/>
      <protection/>
    </xf>
    <xf numFmtId="0" fontId="17" fillId="0" borderId="36" xfId="36" applyFont="1" applyFill="1" applyBorder="1" applyAlignment="1" applyProtection="1">
      <alignment horizontal="right" vertical="center" wrapText="1"/>
      <protection/>
    </xf>
    <xf numFmtId="0" fontId="17" fillId="0" borderId="13" xfId="36" applyFont="1" applyBorder="1" applyAlignment="1" applyProtection="1">
      <alignment horizontal="right" vertical="center" wrapText="1"/>
      <protection/>
    </xf>
    <xf numFmtId="1" fontId="15" fillId="0" borderId="29" xfId="36" applyNumberFormat="1" applyFont="1" applyBorder="1" applyAlignment="1" applyProtection="1">
      <alignment horizontal="right" vertical="center" wrapText="1"/>
      <protection/>
    </xf>
    <xf numFmtId="1" fontId="15" fillId="0" borderId="35" xfId="36" applyNumberFormat="1" applyFont="1" applyBorder="1" applyAlignment="1" applyProtection="1">
      <alignment horizontal="right" vertical="center" wrapText="1"/>
      <protection/>
    </xf>
    <xf numFmtId="0" fontId="69" fillId="0" borderId="0" xfId="0" applyFont="1" applyAlignment="1">
      <alignment/>
    </xf>
    <xf numFmtId="0" fontId="69" fillId="0" borderId="42" xfId="0" applyFont="1" applyBorder="1" applyAlignment="1">
      <alignment/>
    </xf>
    <xf numFmtId="0" fontId="15" fillId="0" borderId="27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left" vertical="top"/>
      <protection/>
    </xf>
    <xf numFmtId="0" fontId="20" fillId="0" borderId="0" xfId="40" applyFont="1" applyAlignment="1" applyProtection="1">
      <alignment horizontal="left" wrapText="1"/>
      <protection locked="0"/>
    </xf>
    <xf numFmtId="0" fontId="20" fillId="0" borderId="17" xfId="40" applyFont="1" applyBorder="1" applyAlignment="1" applyProtection="1">
      <alignment horizontal="left" wrapText="1"/>
      <protection locked="0"/>
    </xf>
    <xf numFmtId="14" fontId="15" fillId="0" borderId="18" xfId="38" applyNumberFormat="1" applyFont="1" applyBorder="1" applyAlignment="1" applyProtection="1">
      <alignment horizontal="center" vertical="top" wrapText="1"/>
      <protection locked="0"/>
    </xf>
    <xf numFmtId="14" fontId="15" fillId="0" borderId="25" xfId="38" applyNumberFormat="1" applyFont="1" applyBorder="1" applyAlignment="1" applyProtection="1">
      <alignment horizontal="center" vertical="top" wrapText="1"/>
      <protection locked="0"/>
    </xf>
    <xf numFmtId="0" fontId="6" fillId="0" borderId="0" xfId="41" applyFont="1" applyBorder="1" applyAlignment="1" applyProtection="1">
      <alignment horizontal="left"/>
      <protection locked="0"/>
    </xf>
    <xf numFmtId="0" fontId="15" fillId="0" borderId="0" xfId="41" applyFont="1" applyAlignment="1">
      <alignment horizontal="center" wrapText="1"/>
      <protection/>
    </xf>
    <xf numFmtId="0" fontId="15" fillId="0" borderId="0" xfId="38" applyFont="1" applyFill="1" applyBorder="1" applyAlignment="1" applyProtection="1">
      <alignment horizontal="left" vertical="top" wrapText="1"/>
      <protection locked="0"/>
    </xf>
    <xf numFmtId="0" fontId="15" fillId="0" borderId="27" xfId="38" applyFont="1" applyBorder="1" applyAlignment="1" applyProtection="1">
      <alignment horizontal="center" vertical="top" wrapText="1"/>
      <protection locked="0"/>
    </xf>
    <xf numFmtId="0" fontId="15" fillId="0" borderId="0" xfId="38" applyFont="1" applyBorder="1" applyAlignment="1" applyProtection="1">
      <alignment horizontal="center" vertical="top" wrapText="1"/>
      <protection locked="0"/>
    </xf>
    <xf numFmtId="0" fontId="15" fillId="0" borderId="27" xfId="38" applyFont="1" applyBorder="1" applyAlignment="1" applyProtection="1">
      <alignment horizontal="center" vertical="top"/>
      <protection locked="0"/>
    </xf>
    <xf numFmtId="0" fontId="15" fillId="0" borderId="0" xfId="38" applyFont="1" applyBorder="1" applyAlignment="1" applyProtection="1">
      <alignment horizontal="center" vertical="top"/>
      <protection locked="0"/>
    </xf>
    <xf numFmtId="0" fontId="15" fillId="0" borderId="0" xfId="36" applyFont="1" applyAlignment="1" applyProtection="1">
      <alignment horizontal="center"/>
      <protection locked="0"/>
    </xf>
    <xf numFmtId="0" fontId="6" fillId="0" borderId="26" xfId="36" applyFont="1" applyBorder="1" applyAlignment="1" applyProtection="1">
      <alignment horizontal="center" vertical="center" wrapText="1"/>
      <protection/>
    </xf>
    <xf numFmtId="0" fontId="6" fillId="0" borderId="40" xfId="36" applyFont="1" applyBorder="1" applyAlignment="1" applyProtection="1">
      <alignment horizontal="center" vertical="center" wrapText="1"/>
      <protection/>
    </xf>
    <xf numFmtId="0" fontId="6" fillId="0" borderId="18" xfId="36" applyFont="1" applyBorder="1" applyAlignment="1" applyProtection="1">
      <alignment horizontal="center" vertical="center" wrapText="1"/>
      <protection/>
    </xf>
    <xf numFmtId="0" fontId="6" fillId="0" borderId="28" xfId="36" applyFont="1" applyBorder="1" applyAlignment="1" applyProtection="1">
      <alignment horizontal="center" vertical="center" wrapText="1"/>
      <protection/>
    </xf>
    <xf numFmtId="49" fontId="6" fillId="0" borderId="11" xfId="36" applyNumberFormat="1" applyFont="1" applyBorder="1" applyAlignment="1" applyProtection="1">
      <alignment horizontal="center" vertical="center" wrapText="1"/>
      <protection/>
    </xf>
    <xf numFmtId="49" fontId="6" fillId="0" borderId="14" xfId="36" applyNumberFormat="1" applyFont="1" applyBorder="1" applyAlignment="1" applyProtection="1">
      <alignment horizontal="center" vertical="center" wrapText="1"/>
      <protection/>
    </xf>
    <xf numFmtId="0" fontId="6" fillId="0" borderId="11" xfId="36" applyFont="1" applyBorder="1" applyAlignment="1" applyProtection="1">
      <alignment horizontal="center" vertical="center" wrapText="1"/>
      <protection/>
    </xf>
    <xf numFmtId="0" fontId="6" fillId="0" borderId="14" xfId="36" applyFont="1" applyBorder="1" applyAlignment="1" applyProtection="1">
      <alignment horizontal="center" vertical="center" wrapText="1"/>
      <protection/>
    </xf>
    <xf numFmtId="0" fontId="15" fillId="0" borderId="25" xfId="36" applyFont="1" applyBorder="1" applyAlignment="1" applyProtection="1">
      <alignment horizontal="center"/>
      <protection locked="0"/>
    </xf>
    <xf numFmtId="0" fontId="15" fillId="0" borderId="25" xfId="39" applyFont="1" applyBorder="1" applyAlignment="1" applyProtection="1">
      <alignment horizontal="center" wrapText="1"/>
      <protection locked="0"/>
    </xf>
    <xf numFmtId="0" fontId="4" fillId="0" borderId="0" xfId="36" applyFont="1" applyAlignment="1" applyProtection="1">
      <alignment horizontal="center"/>
      <protection locked="0"/>
    </xf>
    <xf numFmtId="0" fontId="6" fillId="0" borderId="0" xfId="36" applyFont="1" applyAlignment="1" applyProtection="1">
      <alignment horizontal="left"/>
      <protection locked="0"/>
    </xf>
    <xf numFmtId="0" fontId="4" fillId="0" borderId="0" xfId="36" applyFont="1" applyAlignment="1" applyProtection="1">
      <alignment horizontal="left"/>
      <protection locked="0"/>
    </xf>
    <xf numFmtId="49" fontId="15" fillId="0" borderId="0" xfId="34" applyNumberFormat="1" applyFont="1" applyAlignment="1" applyProtection="1">
      <alignment horizontal="center" vertical="center" wrapText="1"/>
      <protection locked="0"/>
    </xf>
    <xf numFmtId="0" fontId="15" fillId="0" borderId="0" xfId="36" applyFont="1" applyAlignment="1" applyProtection="1">
      <alignment horizontal="left"/>
      <protection locked="0"/>
    </xf>
    <xf numFmtId="0" fontId="17" fillId="0" borderId="0" xfId="36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l. 7.3" xfId="34"/>
    <cellStyle name="Normal_El. 7.4" xfId="35"/>
    <cellStyle name="Normal_El.7.2" xfId="36"/>
    <cellStyle name="Normal_Spravki_kod" xfId="37"/>
    <cellStyle name="Normal_Баланс" xfId="38"/>
    <cellStyle name="Normal_Отч.парич.поток" xfId="39"/>
    <cellStyle name="Normal_Отч.прих-разх" xfId="40"/>
    <cellStyle name="Normal_Отч.собств.кап.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  <cellStyle name="Hyperlink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1" width="26.28125" style="0" bestFit="1" customWidth="1"/>
    <col min="2" max="2" width="53.7109375" style="0" customWidth="1"/>
    <col min="3" max="16384" width="11.421875" style="0" customWidth="1"/>
  </cols>
  <sheetData>
    <row r="1" spans="1:27" ht="15.75">
      <c r="A1" s="600"/>
      <c r="B1" s="601" t="s">
        <v>811</v>
      </c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  <c r="Y1" s="602"/>
      <c r="Z1" s="603">
        <v>1</v>
      </c>
      <c r="AA1" s="604">
        <v>42643</v>
      </c>
    </row>
    <row r="2" spans="1:27" ht="15.75">
      <c r="A2" s="605"/>
      <c r="B2" s="606" t="s">
        <v>812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602"/>
      <c r="Y2" s="602"/>
      <c r="Z2" s="603">
        <v>2</v>
      </c>
      <c r="AA2" s="604" t="s">
        <v>813</v>
      </c>
    </row>
    <row r="3" spans="1:27" ht="15.75">
      <c r="A3" s="607"/>
      <c r="B3" s="608" t="s">
        <v>850</v>
      </c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3">
        <v>3</v>
      </c>
      <c r="AA3" s="604" t="s">
        <v>814</v>
      </c>
    </row>
    <row r="4" spans="1:27" ht="15.75">
      <c r="A4" s="645" t="s">
        <v>815</v>
      </c>
      <c r="B4" s="646"/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602"/>
      <c r="P4" s="602"/>
      <c r="Q4" s="602"/>
      <c r="R4" s="602"/>
      <c r="S4" s="602"/>
      <c r="T4" s="602"/>
      <c r="U4" s="602"/>
      <c r="V4" s="602"/>
      <c r="W4" s="602"/>
      <c r="X4" s="602"/>
      <c r="Y4" s="602"/>
      <c r="Z4" s="602"/>
      <c r="AA4" s="602"/>
    </row>
    <row r="5" spans="1:27" ht="15.75">
      <c r="A5" s="645" t="s">
        <v>816</v>
      </c>
      <c r="B5" s="646"/>
      <c r="C5" s="644"/>
      <c r="D5" s="643"/>
      <c r="E5" s="643"/>
      <c r="F5" s="643"/>
      <c r="G5" s="643"/>
      <c r="H5" s="643"/>
      <c r="I5" s="643"/>
      <c r="J5" s="643"/>
      <c r="K5" s="643"/>
      <c r="L5" s="643"/>
      <c r="M5" s="643"/>
      <c r="N5" s="643"/>
      <c r="O5" s="643"/>
      <c r="P5" s="643"/>
      <c r="Q5" s="643"/>
      <c r="R5" s="643"/>
      <c r="S5" s="643"/>
      <c r="T5" s="643"/>
      <c r="U5" s="643"/>
      <c r="V5" s="643"/>
      <c r="W5" s="643"/>
      <c r="X5" s="643"/>
      <c r="Y5" s="643"/>
      <c r="Z5" s="643"/>
      <c r="AA5" s="643"/>
    </row>
    <row r="6" spans="1:27" ht="15.75">
      <c r="A6" s="645" t="s">
        <v>817</v>
      </c>
      <c r="B6" s="646"/>
      <c r="C6" s="644"/>
      <c r="D6" s="643"/>
      <c r="E6" s="643"/>
      <c r="F6" s="643"/>
      <c r="G6" s="643"/>
      <c r="H6" s="643"/>
      <c r="I6" s="643"/>
      <c r="J6" s="643"/>
      <c r="K6" s="643"/>
      <c r="L6" s="643"/>
      <c r="M6" s="643"/>
      <c r="N6" s="643"/>
      <c r="O6" s="643"/>
      <c r="P6" s="643"/>
      <c r="Q6" s="643"/>
      <c r="R6" s="643"/>
      <c r="S6" s="643"/>
      <c r="T6" s="643"/>
      <c r="U6" s="643"/>
      <c r="V6" s="643"/>
      <c r="W6" s="643"/>
      <c r="X6" s="643"/>
      <c r="Y6" s="643"/>
      <c r="Z6" s="643"/>
      <c r="AA6" s="643"/>
    </row>
    <row r="7" spans="1:27" ht="15.75">
      <c r="A7" s="647" t="s">
        <v>818</v>
      </c>
      <c r="B7" s="648"/>
      <c r="C7" s="644"/>
      <c r="D7" s="643"/>
      <c r="E7" s="643"/>
      <c r="F7" s="643"/>
      <c r="G7" s="643"/>
      <c r="H7" s="643"/>
      <c r="I7" s="643"/>
      <c r="J7" s="643"/>
      <c r="K7" s="643"/>
      <c r="L7" s="643"/>
      <c r="M7" s="643"/>
      <c r="N7" s="643"/>
      <c r="O7" s="643"/>
      <c r="P7" s="643"/>
      <c r="Q7" s="643"/>
      <c r="R7" s="643"/>
      <c r="S7" s="643"/>
      <c r="T7" s="643"/>
      <c r="U7" s="643"/>
      <c r="V7" s="643"/>
      <c r="W7" s="643"/>
      <c r="X7" s="643"/>
      <c r="Y7" s="643"/>
      <c r="Z7" s="643"/>
      <c r="AA7" s="643"/>
    </row>
    <row r="8" spans="1:27" ht="15.75">
      <c r="A8" s="602"/>
      <c r="B8" s="602"/>
      <c r="C8" s="602"/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2"/>
      <c r="S8" s="602"/>
      <c r="T8" s="602"/>
      <c r="U8" s="602"/>
      <c r="V8" s="602"/>
      <c r="W8" s="602"/>
      <c r="X8" s="602"/>
      <c r="Y8" s="602"/>
      <c r="Z8" s="602"/>
      <c r="AA8" s="602"/>
    </row>
    <row r="9" spans="1:27" ht="15.75">
      <c r="A9" s="600"/>
      <c r="B9" s="611"/>
      <c r="C9" s="602"/>
      <c r="D9" s="602"/>
      <c r="E9" s="602"/>
      <c r="F9" s="602"/>
      <c r="G9" s="602"/>
      <c r="H9" s="602"/>
      <c r="I9" s="602"/>
      <c r="J9" s="602"/>
      <c r="K9" s="602"/>
      <c r="L9" s="602"/>
      <c r="M9" s="602"/>
      <c r="N9" s="602"/>
      <c r="O9" s="602"/>
      <c r="P9" s="602"/>
      <c r="Q9" s="602"/>
      <c r="R9" s="602"/>
      <c r="S9" s="602"/>
      <c r="T9" s="602"/>
      <c r="U9" s="602"/>
      <c r="V9" s="602"/>
      <c r="W9" s="602"/>
      <c r="X9" s="602"/>
      <c r="Y9" s="602"/>
      <c r="Z9" s="602"/>
      <c r="AA9" s="602"/>
    </row>
    <row r="10" spans="1:27" ht="15.75">
      <c r="A10" s="612"/>
      <c r="B10" s="613" t="s">
        <v>819</v>
      </c>
      <c r="C10" s="602"/>
      <c r="D10" s="602"/>
      <c r="E10" s="602"/>
      <c r="F10" s="602"/>
      <c r="G10" s="602"/>
      <c r="H10" s="602"/>
      <c r="I10" s="602"/>
      <c r="J10" s="602"/>
      <c r="K10" s="602"/>
      <c r="L10" s="602"/>
      <c r="M10" s="602"/>
      <c r="N10" s="602"/>
      <c r="O10" s="602"/>
      <c r="P10" s="602"/>
      <c r="Q10" s="602"/>
      <c r="R10" s="602"/>
      <c r="S10" s="602"/>
      <c r="T10" s="602"/>
      <c r="U10" s="602"/>
      <c r="V10" s="602"/>
      <c r="W10" s="602"/>
      <c r="X10" s="602"/>
      <c r="Y10" s="602"/>
      <c r="Z10" s="602"/>
      <c r="AA10" s="602"/>
    </row>
    <row r="11" spans="1:27" ht="15.75">
      <c r="A11" s="614" t="s">
        <v>820</v>
      </c>
      <c r="B11" s="615">
        <v>42370</v>
      </c>
      <c r="C11" s="602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2"/>
    </row>
    <row r="12" spans="1:27" ht="15.75">
      <c r="A12" s="614" t="s">
        <v>821</v>
      </c>
      <c r="B12" s="615" t="s">
        <v>851</v>
      </c>
      <c r="C12" s="602"/>
      <c r="D12" s="602"/>
      <c r="E12" s="602"/>
      <c r="F12" s="602"/>
      <c r="G12" s="602"/>
      <c r="H12" s="602"/>
      <c r="I12" s="602"/>
      <c r="J12" s="602"/>
      <c r="K12" s="602"/>
      <c r="L12" s="602"/>
      <c r="M12" s="602"/>
      <c r="N12" s="602"/>
      <c r="O12" s="602"/>
      <c r="P12" s="602"/>
      <c r="Q12" s="602"/>
      <c r="R12" s="602"/>
      <c r="S12" s="602"/>
      <c r="T12" s="602"/>
      <c r="U12" s="602"/>
      <c r="V12" s="602"/>
      <c r="W12" s="602"/>
      <c r="X12" s="602"/>
      <c r="Y12" s="602"/>
      <c r="Z12" s="602"/>
      <c r="AA12" s="602"/>
    </row>
    <row r="13" spans="1:27" ht="15.75">
      <c r="A13" s="614" t="s">
        <v>822</v>
      </c>
      <c r="B13" s="615" t="s">
        <v>852</v>
      </c>
      <c r="C13" s="602"/>
      <c r="D13" s="602"/>
      <c r="E13" s="602"/>
      <c r="F13" s="602"/>
      <c r="G13" s="602"/>
      <c r="H13" s="602"/>
      <c r="I13" s="602"/>
      <c r="J13" s="602"/>
      <c r="K13" s="602"/>
      <c r="L13" s="602"/>
      <c r="M13" s="602"/>
      <c r="N13" s="602"/>
      <c r="O13" s="602"/>
      <c r="P13" s="602"/>
      <c r="Q13" s="602"/>
      <c r="R13" s="602"/>
      <c r="S13" s="602"/>
      <c r="T13" s="602"/>
      <c r="U13" s="602"/>
      <c r="V13" s="602"/>
      <c r="W13" s="602"/>
      <c r="X13" s="602"/>
      <c r="Y13" s="602"/>
      <c r="Z13" s="602"/>
      <c r="AA13" s="602"/>
    </row>
    <row r="14" spans="1:27" ht="15.75">
      <c r="A14" s="616"/>
      <c r="B14" s="617"/>
      <c r="C14" s="602"/>
      <c r="D14" s="602"/>
      <c r="E14" s="602"/>
      <c r="F14" s="602"/>
      <c r="G14" s="602"/>
      <c r="H14" s="602"/>
      <c r="I14" s="602"/>
      <c r="J14" s="602"/>
      <c r="K14" s="602"/>
      <c r="L14" s="602"/>
      <c r="M14" s="602"/>
      <c r="N14" s="602"/>
      <c r="O14" s="602"/>
      <c r="P14" s="602"/>
      <c r="Q14" s="602"/>
      <c r="R14" s="602"/>
      <c r="S14" s="602"/>
      <c r="T14" s="602"/>
      <c r="U14" s="602"/>
      <c r="V14" s="602"/>
      <c r="W14" s="602"/>
      <c r="X14" s="602"/>
      <c r="Y14" s="602"/>
      <c r="Z14" s="602"/>
      <c r="AA14" s="602"/>
    </row>
    <row r="15" spans="1:27" ht="15.75">
      <c r="A15" s="609"/>
      <c r="B15" s="618" t="s">
        <v>823</v>
      </c>
      <c r="C15" s="602"/>
      <c r="D15" s="602"/>
      <c r="E15" s="602"/>
      <c r="F15" s="602"/>
      <c r="G15" s="602"/>
      <c r="H15" s="602"/>
      <c r="I15" s="602"/>
      <c r="J15" s="602"/>
      <c r="K15" s="602"/>
      <c r="L15" s="602"/>
      <c r="M15" s="602"/>
      <c r="N15" s="602"/>
      <c r="O15" s="602"/>
      <c r="P15" s="602"/>
      <c r="Q15" s="602"/>
      <c r="R15" s="602"/>
      <c r="S15" s="602"/>
      <c r="T15" s="602"/>
      <c r="U15" s="602"/>
      <c r="V15" s="602"/>
      <c r="W15" s="602"/>
      <c r="X15" s="602"/>
      <c r="Y15" s="602"/>
      <c r="Z15" s="602"/>
      <c r="AA15" s="602"/>
    </row>
    <row r="16" spans="1:27" ht="15.75">
      <c r="A16" s="614" t="s">
        <v>824</v>
      </c>
      <c r="B16" s="619" t="s">
        <v>806</v>
      </c>
      <c r="C16" s="602"/>
      <c r="D16" s="602"/>
      <c r="E16" s="602"/>
      <c r="F16" s="602"/>
      <c r="G16" s="602"/>
      <c r="H16" s="602"/>
      <c r="I16" s="602"/>
      <c r="J16" s="602"/>
      <c r="K16" s="602"/>
      <c r="L16" s="602"/>
      <c r="M16" s="602"/>
      <c r="N16" s="602"/>
      <c r="O16" s="602"/>
      <c r="P16" s="602"/>
      <c r="Q16" s="602"/>
      <c r="R16" s="602"/>
      <c r="S16" s="602"/>
      <c r="T16" s="602"/>
      <c r="U16" s="602"/>
      <c r="V16" s="602"/>
      <c r="W16" s="602"/>
      <c r="X16" s="602"/>
      <c r="Y16" s="602"/>
      <c r="Z16" s="602"/>
      <c r="AA16" s="602"/>
    </row>
    <row r="17" spans="1:27" ht="15.75">
      <c r="A17" s="620" t="s">
        <v>825</v>
      </c>
      <c r="B17" s="621" t="s">
        <v>826</v>
      </c>
      <c r="C17" s="602"/>
      <c r="D17" s="602"/>
      <c r="E17" s="602"/>
      <c r="F17" s="602"/>
      <c r="G17" s="602"/>
      <c r="H17" s="602"/>
      <c r="I17" s="602"/>
      <c r="J17" s="602"/>
      <c r="K17" s="602"/>
      <c r="L17" s="602"/>
      <c r="M17" s="602"/>
      <c r="N17" s="602"/>
      <c r="O17" s="602"/>
      <c r="P17" s="602"/>
      <c r="Q17" s="602"/>
      <c r="R17" s="602"/>
      <c r="S17" s="602"/>
      <c r="T17" s="602"/>
      <c r="U17" s="602"/>
      <c r="V17" s="602"/>
      <c r="W17" s="602"/>
      <c r="X17" s="602"/>
      <c r="Y17" s="602"/>
      <c r="Z17" s="602"/>
      <c r="AA17" s="602"/>
    </row>
    <row r="18" spans="1:27" ht="15.75">
      <c r="A18" s="614" t="s">
        <v>827</v>
      </c>
      <c r="B18" s="619" t="s">
        <v>828</v>
      </c>
      <c r="C18" s="602"/>
      <c r="D18" s="602"/>
      <c r="E18" s="602"/>
      <c r="F18" s="602"/>
      <c r="G18" s="602"/>
      <c r="H18" s="602"/>
      <c r="I18" s="602"/>
      <c r="J18" s="602"/>
      <c r="K18" s="602"/>
      <c r="L18" s="602"/>
      <c r="M18" s="602"/>
      <c r="N18" s="602"/>
      <c r="O18" s="602"/>
      <c r="P18" s="602"/>
      <c r="Q18" s="602"/>
      <c r="R18" s="602"/>
      <c r="S18" s="602"/>
      <c r="T18" s="602"/>
      <c r="U18" s="602"/>
      <c r="V18" s="602"/>
      <c r="W18" s="602"/>
      <c r="X18" s="602"/>
      <c r="Y18" s="602"/>
      <c r="Z18" s="602"/>
      <c r="AA18" s="602"/>
    </row>
    <row r="19" spans="1:27" ht="15.75">
      <c r="A19" s="614" t="s">
        <v>829</v>
      </c>
      <c r="B19" s="619" t="s">
        <v>830</v>
      </c>
      <c r="C19" s="602"/>
      <c r="D19" s="602"/>
      <c r="E19" s="602"/>
      <c r="F19" s="602"/>
      <c r="G19" s="602"/>
      <c r="H19" s="602"/>
      <c r="I19" s="602"/>
      <c r="J19" s="602"/>
      <c r="K19" s="602"/>
      <c r="L19" s="602"/>
      <c r="M19" s="602"/>
      <c r="N19" s="602"/>
      <c r="O19" s="602"/>
      <c r="P19" s="602"/>
      <c r="Q19" s="602"/>
      <c r="R19" s="602"/>
      <c r="S19" s="602"/>
      <c r="T19" s="602"/>
      <c r="U19" s="602"/>
      <c r="V19" s="602"/>
      <c r="W19" s="602"/>
      <c r="X19" s="602"/>
      <c r="Y19" s="602"/>
      <c r="Z19" s="602"/>
      <c r="AA19" s="602"/>
    </row>
    <row r="20" spans="1:27" ht="15.75">
      <c r="A20" s="614" t="s">
        <v>831</v>
      </c>
      <c r="B20" s="619" t="s">
        <v>832</v>
      </c>
      <c r="C20" s="602"/>
      <c r="D20" s="602"/>
      <c r="E20" s="602"/>
      <c r="F20" s="602"/>
      <c r="G20" s="602"/>
      <c r="H20" s="602"/>
      <c r="I20" s="602"/>
      <c r="J20" s="602"/>
      <c r="K20" s="602"/>
      <c r="L20" s="602"/>
      <c r="M20" s="602"/>
      <c r="N20" s="602"/>
      <c r="O20" s="602"/>
      <c r="P20" s="602"/>
      <c r="Q20" s="602"/>
      <c r="R20" s="602"/>
      <c r="S20" s="602"/>
      <c r="T20" s="602"/>
      <c r="U20" s="602"/>
      <c r="V20" s="602"/>
      <c r="W20" s="602"/>
      <c r="X20" s="602"/>
      <c r="Y20" s="602"/>
      <c r="Z20" s="602"/>
      <c r="AA20" s="602"/>
    </row>
    <row r="21" spans="1:27" ht="15.75">
      <c r="A21" s="614" t="s">
        <v>833</v>
      </c>
      <c r="B21" s="619" t="s">
        <v>834</v>
      </c>
      <c r="C21" s="602"/>
      <c r="D21" s="602"/>
      <c r="E21" s="602"/>
      <c r="F21" s="602"/>
      <c r="G21" s="602"/>
      <c r="H21" s="602"/>
      <c r="I21" s="602"/>
      <c r="J21" s="602"/>
      <c r="K21" s="602"/>
      <c r="L21" s="602"/>
      <c r="M21" s="602"/>
      <c r="N21" s="602"/>
      <c r="O21" s="602"/>
      <c r="P21" s="602"/>
      <c r="Q21" s="602"/>
      <c r="R21" s="602"/>
      <c r="S21" s="602"/>
      <c r="T21" s="602"/>
      <c r="U21" s="602"/>
      <c r="V21" s="602"/>
      <c r="W21" s="602"/>
      <c r="X21" s="602"/>
      <c r="Y21" s="602"/>
      <c r="Z21" s="602"/>
      <c r="AA21" s="602"/>
    </row>
    <row r="22" spans="1:27" ht="15.75">
      <c r="A22" s="614" t="s">
        <v>835</v>
      </c>
      <c r="B22" s="619" t="s">
        <v>834</v>
      </c>
      <c r="C22" s="602"/>
      <c r="D22" s="602"/>
      <c r="E22" s="602"/>
      <c r="F22" s="602"/>
      <c r="G22" s="602"/>
      <c r="H22" s="602"/>
      <c r="I22" s="602"/>
      <c r="J22" s="602"/>
      <c r="K22" s="602"/>
      <c r="L22" s="602"/>
      <c r="M22" s="602"/>
      <c r="N22" s="602"/>
      <c r="O22" s="602"/>
      <c r="P22" s="602"/>
      <c r="Q22" s="602"/>
      <c r="R22" s="602"/>
      <c r="S22" s="602"/>
      <c r="T22" s="602"/>
      <c r="U22" s="602"/>
      <c r="V22" s="602"/>
      <c r="W22" s="602"/>
      <c r="X22" s="602"/>
      <c r="Y22" s="602"/>
      <c r="Z22" s="602"/>
      <c r="AA22" s="602"/>
    </row>
    <row r="23" spans="1:27" ht="15.75">
      <c r="A23" s="620" t="s">
        <v>836</v>
      </c>
      <c r="B23" s="621" t="s">
        <v>837</v>
      </c>
      <c r="C23" s="602"/>
      <c r="D23" s="602"/>
      <c r="E23" s="602"/>
      <c r="F23" s="602"/>
      <c r="G23" s="602"/>
      <c r="H23" s="602"/>
      <c r="I23" s="602"/>
      <c r="J23" s="602"/>
      <c r="K23" s="602"/>
      <c r="L23" s="602"/>
      <c r="M23" s="602"/>
      <c r="N23" s="602"/>
      <c r="O23" s="602"/>
      <c r="P23" s="602"/>
      <c r="Q23" s="602"/>
      <c r="R23" s="602"/>
      <c r="S23" s="602"/>
      <c r="T23" s="602"/>
      <c r="U23" s="602"/>
      <c r="V23" s="602"/>
      <c r="W23" s="602"/>
      <c r="X23" s="602"/>
      <c r="Y23" s="602"/>
      <c r="Z23" s="602"/>
      <c r="AA23" s="602"/>
    </row>
    <row r="24" spans="1:27" ht="15.75">
      <c r="A24" s="620" t="s">
        <v>838</v>
      </c>
      <c r="B24" s="621" t="s">
        <v>846</v>
      </c>
      <c r="C24" s="602"/>
      <c r="D24" s="602"/>
      <c r="E24" s="602"/>
      <c r="F24" s="602"/>
      <c r="G24" s="602"/>
      <c r="H24" s="602"/>
      <c r="I24" s="602"/>
      <c r="J24" s="602"/>
      <c r="K24" s="602"/>
      <c r="L24" s="602"/>
      <c r="M24" s="602"/>
      <c r="N24" s="602"/>
      <c r="O24" s="602"/>
      <c r="P24" s="602"/>
      <c r="Q24" s="602"/>
      <c r="R24" s="602"/>
      <c r="S24" s="602"/>
      <c r="T24" s="602"/>
      <c r="U24" s="602"/>
      <c r="V24" s="602"/>
      <c r="W24" s="602"/>
      <c r="X24" s="602"/>
      <c r="Y24" s="602"/>
      <c r="Z24" s="602"/>
      <c r="AA24" s="602"/>
    </row>
    <row r="25" spans="1:27" ht="15.75">
      <c r="A25" s="620" t="s">
        <v>839</v>
      </c>
      <c r="B25" s="625" t="s">
        <v>847</v>
      </c>
      <c r="C25" s="602"/>
      <c r="D25" s="602"/>
      <c r="E25" s="602"/>
      <c r="F25" s="602"/>
      <c r="G25" s="602"/>
      <c r="H25" s="602"/>
      <c r="I25" s="602"/>
      <c r="J25" s="602"/>
      <c r="K25" s="602"/>
      <c r="L25" s="602"/>
      <c r="M25" s="602"/>
      <c r="N25" s="602"/>
      <c r="O25" s="602"/>
      <c r="P25" s="602"/>
      <c r="Q25" s="602"/>
      <c r="R25" s="602"/>
      <c r="S25" s="602"/>
      <c r="T25" s="602"/>
      <c r="U25" s="602"/>
      <c r="V25" s="602"/>
      <c r="W25" s="602"/>
      <c r="X25" s="602"/>
      <c r="Y25" s="602"/>
      <c r="Z25" s="602"/>
      <c r="AA25" s="602"/>
    </row>
    <row r="26" spans="1:27" ht="15.75">
      <c r="A26" s="620" t="s">
        <v>840</v>
      </c>
      <c r="B26" s="622" t="s">
        <v>841</v>
      </c>
      <c r="C26" s="602"/>
      <c r="D26" s="602"/>
      <c r="E26" s="602"/>
      <c r="F26" s="602"/>
      <c r="G26" s="602"/>
      <c r="H26" s="602"/>
      <c r="I26" s="602"/>
      <c r="J26" s="602"/>
      <c r="K26" s="602"/>
      <c r="L26" s="602"/>
      <c r="M26" s="602"/>
      <c r="N26" s="602"/>
      <c r="O26" s="602"/>
      <c r="P26" s="602"/>
      <c r="Q26" s="602"/>
      <c r="R26" s="602"/>
      <c r="S26" s="602"/>
      <c r="T26" s="602"/>
      <c r="U26" s="602"/>
      <c r="V26" s="602"/>
      <c r="W26" s="602"/>
      <c r="X26" s="602"/>
      <c r="Y26" s="602"/>
      <c r="Z26" s="602"/>
      <c r="AA26" s="602"/>
    </row>
    <row r="27" spans="1:27" ht="15.75">
      <c r="A27" s="614" t="s">
        <v>842</v>
      </c>
      <c r="B27" s="623"/>
      <c r="C27" s="602"/>
      <c r="D27" s="602"/>
      <c r="E27" s="602"/>
      <c r="F27" s="602"/>
      <c r="G27" s="602"/>
      <c r="H27" s="602"/>
      <c r="I27" s="602"/>
      <c r="J27" s="602"/>
      <c r="K27" s="602"/>
      <c r="L27" s="602"/>
      <c r="M27" s="602"/>
      <c r="N27" s="602"/>
      <c r="O27" s="602"/>
      <c r="P27" s="602"/>
      <c r="Q27" s="602"/>
      <c r="R27" s="602"/>
      <c r="S27" s="602"/>
      <c r="T27" s="602"/>
      <c r="U27" s="602"/>
      <c r="V27" s="602"/>
      <c r="W27" s="602"/>
      <c r="X27" s="602"/>
      <c r="Y27" s="602"/>
      <c r="Z27" s="602"/>
      <c r="AA27" s="602"/>
    </row>
    <row r="28" spans="1:27" ht="15.75">
      <c r="A28" s="620" t="s">
        <v>843</v>
      </c>
      <c r="B28" s="621" t="s">
        <v>848</v>
      </c>
      <c r="C28" s="602"/>
      <c r="D28" s="602"/>
      <c r="E28" s="602"/>
      <c r="F28" s="602"/>
      <c r="G28" s="602"/>
      <c r="H28" s="602"/>
      <c r="I28" s="602"/>
      <c r="J28" s="602"/>
      <c r="K28" s="602"/>
      <c r="L28" s="602"/>
      <c r="M28" s="602"/>
      <c r="N28" s="602"/>
      <c r="O28" s="602"/>
      <c r="P28" s="602"/>
      <c r="Q28" s="602"/>
      <c r="R28" s="602"/>
      <c r="S28" s="602"/>
      <c r="T28" s="602"/>
      <c r="U28" s="602"/>
      <c r="V28" s="602"/>
      <c r="W28" s="602"/>
      <c r="X28" s="602"/>
      <c r="Y28" s="602"/>
      <c r="Z28" s="602"/>
      <c r="AA28" s="602"/>
    </row>
    <row r="29" spans="1:27" ht="15.75">
      <c r="A29" s="620" t="s">
        <v>844</v>
      </c>
      <c r="B29" s="621" t="s">
        <v>849</v>
      </c>
      <c r="C29" s="602"/>
      <c r="D29" s="602"/>
      <c r="E29" s="602"/>
      <c r="F29" s="602"/>
      <c r="G29" s="602"/>
      <c r="H29" s="602"/>
      <c r="I29" s="602"/>
      <c r="J29" s="602"/>
      <c r="K29" s="602"/>
      <c r="L29" s="602"/>
      <c r="M29" s="602"/>
      <c r="N29" s="602"/>
      <c r="O29" s="602"/>
      <c r="P29" s="602"/>
      <c r="Q29" s="602"/>
      <c r="R29" s="602"/>
      <c r="S29" s="602"/>
      <c r="T29" s="602"/>
      <c r="U29" s="602"/>
      <c r="V29" s="602"/>
      <c r="W29" s="602"/>
      <c r="X29" s="602"/>
      <c r="Y29" s="602"/>
      <c r="Z29" s="602"/>
      <c r="AA29" s="602"/>
    </row>
    <row r="30" spans="1:27" ht="15.75">
      <c r="A30" s="610"/>
      <c r="B30" s="610"/>
      <c r="C30" s="602"/>
      <c r="D30" s="602"/>
      <c r="E30" s="602"/>
      <c r="F30" s="602"/>
      <c r="G30" s="602"/>
      <c r="H30" s="602"/>
      <c r="I30" s="602"/>
      <c r="J30" s="602"/>
      <c r="K30" s="602"/>
      <c r="L30" s="602"/>
      <c r="M30" s="602"/>
      <c r="N30" s="602"/>
      <c r="O30" s="602"/>
      <c r="P30" s="602"/>
      <c r="Q30" s="602"/>
      <c r="R30" s="602"/>
      <c r="S30" s="602"/>
      <c r="T30" s="602"/>
      <c r="U30" s="602"/>
      <c r="V30" s="602"/>
      <c r="W30" s="602"/>
      <c r="X30" s="602"/>
      <c r="Y30" s="602"/>
      <c r="Z30" s="602"/>
      <c r="AA30" s="602"/>
    </row>
    <row r="31" spans="1:27" ht="15.75">
      <c r="A31" s="624" t="s">
        <v>845</v>
      </c>
      <c r="B31" s="610"/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602"/>
      <c r="AA31" s="602"/>
    </row>
  </sheetData>
  <sheetProtection/>
  <mergeCells count="29">
    <mergeCell ref="C5:C7"/>
    <mergeCell ref="A4:B4"/>
    <mergeCell ref="A5:B5"/>
    <mergeCell ref="A6:B6"/>
    <mergeCell ref="A7:B7"/>
    <mergeCell ref="I5:I7"/>
    <mergeCell ref="H5:H7"/>
    <mergeCell ref="G5:G7"/>
    <mergeCell ref="F5:F7"/>
    <mergeCell ref="E5:E7"/>
    <mergeCell ref="D5:D7"/>
    <mergeCell ref="O5:O7"/>
    <mergeCell ref="N5:N7"/>
    <mergeCell ref="M5:M7"/>
    <mergeCell ref="L5:L7"/>
    <mergeCell ref="K5:K7"/>
    <mergeCell ref="J5:J7"/>
    <mergeCell ref="U5:U7"/>
    <mergeCell ref="T5:T7"/>
    <mergeCell ref="S5:S7"/>
    <mergeCell ref="R5:R7"/>
    <mergeCell ref="Q5:Q7"/>
    <mergeCell ref="P5:P7"/>
    <mergeCell ref="AA5:AA7"/>
    <mergeCell ref="Z5:Z7"/>
    <mergeCell ref="Y5:Y7"/>
    <mergeCell ref="X5:X7"/>
    <mergeCell ref="W5:W7"/>
    <mergeCell ref="V5:V7"/>
  </mergeCells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6"/>
  <sheetViews>
    <sheetView zoomScale="55" zoomScaleNormal="55" zoomScalePageLayoutView="0" workbookViewId="0" topLeftCell="A1">
      <selection activeCell="A99" sqref="A99"/>
    </sheetView>
  </sheetViews>
  <sheetFormatPr defaultColWidth="9.28125" defaultRowHeight="12.75"/>
  <cols>
    <col min="1" max="1" width="52.421875" style="125" customWidth="1"/>
    <col min="2" max="2" width="10.421875" style="125" bestFit="1" customWidth="1"/>
    <col min="3" max="3" width="11.140625" style="125" customWidth="1"/>
    <col min="4" max="4" width="14.00390625" style="125" customWidth="1"/>
    <col min="5" max="5" width="70.7109375" style="125" customWidth="1"/>
    <col min="6" max="6" width="9.421875" style="167" customWidth="1"/>
    <col min="7" max="7" width="12.7109375" style="125" customWidth="1"/>
    <col min="8" max="8" width="18.7109375" style="168" customWidth="1"/>
    <col min="9" max="9" width="3.421875" style="169" customWidth="1"/>
    <col min="10" max="16384" width="9.28125" style="169" customWidth="1"/>
  </cols>
  <sheetData>
    <row r="1" spans="1:4" ht="15.75">
      <c r="A1" s="111" t="s">
        <v>0</v>
      </c>
      <c r="B1" s="107"/>
      <c r="C1" s="108"/>
      <c r="D1" s="108"/>
    </row>
    <row r="2" spans="1:5" ht="15.75">
      <c r="A2" s="107"/>
      <c r="B2" s="109"/>
      <c r="C2" s="110"/>
      <c r="D2" s="110"/>
      <c r="E2" s="110"/>
    </row>
    <row r="3" spans="1:8" ht="15.75">
      <c r="A3" s="114" t="s">
        <v>1</v>
      </c>
      <c r="B3" s="111"/>
      <c r="C3" s="111"/>
      <c r="D3" s="111"/>
      <c r="E3" s="92" t="s">
        <v>806</v>
      </c>
      <c r="G3" s="165" t="s">
        <v>441</v>
      </c>
      <c r="H3" s="439">
        <v>831902088</v>
      </c>
    </row>
    <row r="4" spans="1:8" ht="15.75">
      <c r="A4" s="114" t="s">
        <v>207</v>
      </c>
      <c r="B4" s="112"/>
      <c r="C4" s="112"/>
      <c r="D4" s="113"/>
      <c r="E4" s="91" t="s">
        <v>807</v>
      </c>
      <c r="H4" s="439">
        <v>684</v>
      </c>
    </row>
    <row r="5" spans="1:8" ht="15.75">
      <c r="A5" s="114" t="s">
        <v>3</v>
      </c>
      <c r="B5" s="111"/>
      <c r="C5" s="111"/>
      <c r="D5" s="111"/>
      <c r="E5" s="93" t="s">
        <v>853</v>
      </c>
      <c r="H5" s="116" t="s">
        <v>4</v>
      </c>
    </row>
    <row r="6" spans="1:8" ht="16.5" thickBot="1">
      <c r="A6" s="114"/>
      <c r="B6" s="114"/>
      <c r="C6" s="115"/>
      <c r="D6" s="116"/>
      <c r="E6" s="116"/>
      <c r="H6" s="116"/>
    </row>
    <row r="7" spans="1:8" ht="31.5">
      <c r="A7" s="171" t="s">
        <v>6</v>
      </c>
      <c r="B7" s="159" t="s">
        <v>7</v>
      </c>
      <c r="C7" s="160" t="s">
        <v>8</v>
      </c>
      <c r="D7" s="160" t="s">
        <v>9</v>
      </c>
      <c r="E7" s="172" t="s">
        <v>10</v>
      </c>
      <c r="F7" s="159" t="s">
        <v>7</v>
      </c>
      <c r="G7" s="160" t="s">
        <v>8</v>
      </c>
      <c r="H7" s="160" t="s">
        <v>9</v>
      </c>
    </row>
    <row r="8" spans="1:8" ht="15.75">
      <c r="A8" s="173"/>
      <c r="B8" s="117"/>
      <c r="C8" s="118"/>
      <c r="D8" s="119"/>
      <c r="E8" s="174"/>
      <c r="F8" s="117"/>
      <c r="G8" s="118"/>
      <c r="H8" s="118"/>
    </row>
    <row r="9" spans="1:8" ht="15.75">
      <c r="A9" s="175" t="s">
        <v>11</v>
      </c>
      <c r="B9" s="98"/>
      <c r="C9" s="457"/>
      <c r="D9" s="458"/>
      <c r="E9" s="176" t="s">
        <v>89</v>
      </c>
      <c r="F9" s="177"/>
      <c r="G9" s="178"/>
      <c r="H9" s="178"/>
    </row>
    <row r="10" spans="1:8" ht="15.75">
      <c r="A10" s="179" t="s">
        <v>12</v>
      </c>
      <c r="B10" s="95"/>
      <c r="C10" s="457"/>
      <c r="D10" s="458"/>
      <c r="E10" s="180" t="s">
        <v>90</v>
      </c>
      <c r="F10" s="178"/>
      <c r="G10" s="178"/>
      <c r="H10" s="178"/>
    </row>
    <row r="11" spans="1:8" ht="15.75">
      <c r="A11" s="179" t="s">
        <v>13</v>
      </c>
      <c r="B11" s="94" t="s">
        <v>497</v>
      </c>
      <c r="C11" s="459">
        <v>48569</v>
      </c>
      <c r="D11" s="460">
        <v>47475</v>
      </c>
      <c r="E11" s="180" t="s">
        <v>91</v>
      </c>
      <c r="F11" s="100" t="s">
        <v>443</v>
      </c>
      <c r="G11" s="459">
        <v>134798</v>
      </c>
      <c r="H11" s="460">
        <v>134798</v>
      </c>
    </row>
    <row r="12" spans="1:8" ht="31.5">
      <c r="A12" s="179" t="s">
        <v>14</v>
      </c>
      <c r="B12" s="94" t="s">
        <v>498</v>
      </c>
      <c r="C12" s="459">
        <v>131702</v>
      </c>
      <c r="D12" s="460">
        <v>126996</v>
      </c>
      <c r="E12" s="180" t="s">
        <v>92</v>
      </c>
      <c r="F12" s="100" t="s">
        <v>444</v>
      </c>
      <c r="G12" s="459">
        <v>134798</v>
      </c>
      <c r="H12" s="460">
        <v>134798</v>
      </c>
    </row>
    <row r="13" spans="1:8" ht="31.5">
      <c r="A13" s="179" t="s">
        <v>15</v>
      </c>
      <c r="B13" s="94" t="s">
        <v>499</v>
      </c>
      <c r="C13" s="459">
        <v>100845</v>
      </c>
      <c r="D13" s="460">
        <v>97342</v>
      </c>
      <c r="E13" s="180" t="s">
        <v>93</v>
      </c>
      <c r="F13" s="100" t="s">
        <v>445</v>
      </c>
      <c r="G13" s="459"/>
      <c r="H13" s="460"/>
    </row>
    <row r="14" spans="1:8" ht="15.75">
      <c r="A14" s="179" t="s">
        <v>16</v>
      </c>
      <c r="B14" s="94" t="s">
        <v>500</v>
      </c>
      <c r="C14" s="459">
        <v>11965</v>
      </c>
      <c r="D14" s="460">
        <v>10020</v>
      </c>
      <c r="E14" s="181" t="s">
        <v>94</v>
      </c>
      <c r="F14" s="100" t="s">
        <v>446</v>
      </c>
      <c r="G14" s="459">
        <v>-19501</v>
      </c>
      <c r="H14" s="460">
        <v>-18613</v>
      </c>
    </row>
    <row r="15" spans="1:8" ht="31.5">
      <c r="A15" s="179" t="s">
        <v>17</v>
      </c>
      <c r="B15" s="94" t="s">
        <v>501</v>
      </c>
      <c r="C15" s="459">
        <v>7545</v>
      </c>
      <c r="D15" s="460">
        <v>8719</v>
      </c>
      <c r="E15" s="181" t="s">
        <v>95</v>
      </c>
      <c r="F15" s="100" t="s">
        <v>447</v>
      </c>
      <c r="G15" s="459"/>
      <c r="H15" s="460"/>
    </row>
    <row r="16" spans="1:8" ht="15.75">
      <c r="A16" s="179" t="s">
        <v>18</v>
      </c>
      <c r="B16" s="95" t="s">
        <v>502</v>
      </c>
      <c r="C16" s="459">
        <v>6290</v>
      </c>
      <c r="D16" s="460">
        <v>6735</v>
      </c>
      <c r="E16" s="181" t="s">
        <v>96</v>
      </c>
      <c r="F16" s="100" t="s">
        <v>448</v>
      </c>
      <c r="G16" s="459"/>
      <c r="H16" s="460"/>
    </row>
    <row r="17" spans="1:18" ht="15.75">
      <c r="A17" s="179" t="s">
        <v>19</v>
      </c>
      <c r="B17" s="94" t="s">
        <v>503</v>
      </c>
      <c r="C17" s="459">
        <v>7800</v>
      </c>
      <c r="D17" s="460">
        <v>17718</v>
      </c>
      <c r="E17" s="181" t="s">
        <v>97</v>
      </c>
      <c r="F17" s="101" t="s">
        <v>449</v>
      </c>
      <c r="G17" s="477">
        <f>G11+G14+G15+G16</f>
        <v>115297</v>
      </c>
      <c r="H17" s="478">
        <f>H11+H14+H15+H16</f>
        <v>116185</v>
      </c>
      <c r="I17" s="182"/>
      <c r="J17" s="182"/>
      <c r="K17" s="182"/>
      <c r="L17" s="182"/>
      <c r="M17" s="182"/>
      <c r="N17" s="182"/>
      <c r="O17" s="182"/>
      <c r="P17" s="182"/>
      <c r="Q17" s="182"/>
      <c r="R17" s="182"/>
    </row>
    <row r="18" spans="1:8" ht="15.75">
      <c r="A18" s="179" t="s">
        <v>435</v>
      </c>
      <c r="B18" s="94" t="s">
        <v>504</v>
      </c>
      <c r="C18" s="459"/>
      <c r="D18" s="460"/>
      <c r="E18" s="180" t="s">
        <v>98</v>
      </c>
      <c r="F18" s="404"/>
      <c r="G18" s="479"/>
      <c r="H18" s="480"/>
    </row>
    <row r="19" spans="1:15" ht="15.75">
      <c r="A19" s="179" t="s">
        <v>20</v>
      </c>
      <c r="B19" s="96" t="s">
        <v>505</v>
      </c>
      <c r="C19" s="461">
        <f>SUM(C11:C18)</f>
        <v>314716</v>
      </c>
      <c r="D19" s="462">
        <f>SUM(D11:D18)</f>
        <v>315005</v>
      </c>
      <c r="E19" s="180" t="s">
        <v>99</v>
      </c>
      <c r="F19" s="100" t="s">
        <v>450</v>
      </c>
      <c r="G19" s="459"/>
      <c r="H19" s="460"/>
      <c r="I19" s="182"/>
      <c r="J19" s="182"/>
      <c r="K19" s="182"/>
      <c r="L19" s="182"/>
      <c r="M19" s="182"/>
      <c r="N19" s="182"/>
      <c r="O19" s="182"/>
    </row>
    <row r="20" spans="1:8" ht="15.75">
      <c r="A20" s="179" t="s">
        <v>21</v>
      </c>
      <c r="B20" s="96" t="s">
        <v>506</v>
      </c>
      <c r="C20" s="463">
        <v>10976</v>
      </c>
      <c r="D20" s="464">
        <v>10562</v>
      </c>
      <c r="E20" s="180" t="s">
        <v>100</v>
      </c>
      <c r="F20" s="100" t="s">
        <v>451</v>
      </c>
      <c r="G20" s="459">
        <v>29331</v>
      </c>
      <c r="H20" s="460">
        <v>22212</v>
      </c>
    </row>
    <row r="21" spans="1:18" ht="15.75">
      <c r="A21" s="179" t="s">
        <v>22</v>
      </c>
      <c r="B21" s="97" t="s">
        <v>507</v>
      </c>
      <c r="C21" s="463"/>
      <c r="D21" s="464"/>
      <c r="E21" s="183" t="s">
        <v>101</v>
      </c>
      <c r="F21" s="100" t="s">
        <v>452</v>
      </c>
      <c r="G21" s="481">
        <f>SUM(G22:G24)</f>
        <v>47841</v>
      </c>
      <c r="H21" s="482">
        <f>SUM(H22:H24)</f>
        <v>45256</v>
      </c>
      <c r="I21" s="182"/>
      <c r="J21" s="182"/>
      <c r="K21" s="182"/>
      <c r="L21" s="182"/>
      <c r="M21" s="184"/>
      <c r="N21" s="182"/>
      <c r="O21" s="182"/>
      <c r="P21" s="182"/>
      <c r="Q21" s="182"/>
      <c r="R21" s="182"/>
    </row>
    <row r="22" spans="1:8" ht="15.75">
      <c r="A22" s="179" t="s">
        <v>23</v>
      </c>
      <c r="B22" s="94"/>
      <c r="C22" s="465"/>
      <c r="D22" s="466"/>
      <c r="E22" s="181" t="s">
        <v>102</v>
      </c>
      <c r="F22" s="100" t="s">
        <v>453</v>
      </c>
      <c r="G22" s="459">
        <v>47841</v>
      </c>
      <c r="H22" s="460">
        <v>45256</v>
      </c>
    </row>
    <row r="23" spans="1:13" ht="15.75">
      <c r="A23" s="179" t="s">
        <v>24</v>
      </c>
      <c r="B23" s="94" t="s">
        <v>508</v>
      </c>
      <c r="C23" s="459">
        <v>22231</v>
      </c>
      <c r="D23" s="460">
        <v>13058</v>
      </c>
      <c r="E23" s="185" t="s">
        <v>103</v>
      </c>
      <c r="F23" s="100" t="s">
        <v>454</v>
      </c>
      <c r="G23" s="459"/>
      <c r="H23" s="460"/>
      <c r="M23" s="186"/>
    </row>
    <row r="24" spans="1:8" ht="15.75">
      <c r="A24" s="179" t="s">
        <v>25</v>
      </c>
      <c r="B24" s="94" t="s">
        <v>509</v>
      </c>
      <c r="C24" s="459">
        <v>8460</v>
      </c>
      <c r="D24" s="460">
        <v>4483</v>
      </c>
      <c r="E24" s="180" t="s">
        <v>104</v>
      </c>
      <c r="F24" s="100" t="s">
        <v>455</v>
      </c>
      <c r="G24" s="459"/>
      <c r="H24" s="460"/>
    </row>
    <row r="25" spans="1:18" ht="15.75">
      <c r="A25" s="179" t="s">
        <v>26</v>
      </c>
      <c r="B25" s="94" t="s">
        <v>510</v>
      </c>
      <c r="C25" s="459"/>
      <c r="D25" s="460"/>
      <c r="E25" s="185" t="s">
        <v>105</v>
      </c>
      <c r="F25" s="101" t="s">
        <v>456</v>
      </c>
      <c r="G25" s="461">
        <f>G19+G20+G21</f>
        <v>77172</v>
      </c>
      <c r="H25" s="462">
        <f>H19+H20+H21</f>
        <v>67468</v>
      </c>
      <c r="I25" s="182"/>
      <c r="J25" s="182"/>
      <c r="K25" s="182"/>
      <c r="L25" s="182"/>
      <c r="M25" s="184"/>
      <c r="N25" s="182"/>
      <c r="O25" s="182"/>
      <c r="P25" s="182"/>
      <c r="Q25" s="182"/>
      <c r="R25" s="182"/>
    </row>
    <row r="26" spans="1:8" ht="15.75">
      <c r="A26" s="179" t="s">
        <v>27</v>
      </c>
      <c r="B26" s="94" t="s">
        <v>511</v>
      </c>
      <c r="C26" s="459">
        <v>4098</v>
      </c>
      <c r="D26" s="460">
        <v>6586</v>
      </c>
      <c r="E26" s="180" t="s">
        <v>106</v>
      </c>
      <c r="F26" s="404"/>
      <c r="G26" s="479"/>
      <c r="H26" s="480"/>
    </row>
    <row r="27" spans="1:18" ht="15.75">
      <c r="A27" s="179" t="s">
        <v>28</v>
      </c>
      <c r="B27" s="97" t="s">
        <v>512</v>
      </c>
      <c r="C27" s="461">
        <f>SUM(C23:C26)</f>
        <v>34789</v>
      </c>
      <c r="D27" s="462">
        <f>SUM(D23:D26)</f>
        <v>24127</v>
      </c>
      <c r="E27" s="185" t="s">
        <v>107</v>
      </c>
      <c r="F27" s="100" t="s">
        <v>457</v>
      </c>
      <c r="G27" s="465">
        <f>SUM(G28:G30)</f>
        <v>209761</v>
      </c>
      <c r="H27" s="466">
        <f>SUM(H28:H30)</f>
        <v>200924</v>
      </c>
      <c r="I27" s="182"/>
      <c r="J27" s="182"/>
      <c r="K27" s="182"/>
      <c r="L27" s="182"/>
      <c r="M27" s="184"/>
      <c r="N27" s="182"/>
      <c r="O27" s="182"/>
      <c r="P27" s="182"/>
      <c r="Q27" s="182"/>
      <c r="R27" s="182"/>
    </row>
    <row r="28" spans="1:8" ht="15.75">
      <c r="A28" s="179"/>
      <c r="B28" s="94"/>
      <c r="C28" s="465"/>
      <c r="D28" s="466"/>
      <c r="E28" s="180" t="s">
        <v>108</v>
      </c>
      <c r="F28" s="100" t="s">
        <v>458</v>
      </c>
      <c r="G28" s="459">
        <v>209761</v>
      </c>
      <c r="H28" s="460">
        <v>200924</v>
      </c>
    </row>
    <row r="29" spans="1:13" ht="15.75">
      <c r="A29" s="179" t="s">
        <v>29</v>
      </c>
      <c r="B29" s="94"/>
      <c r="C29" s="465"/>
      <c r="D29" s="466"/>
      <c r="E29" s="183" t="s">
        <v>109</v>
      </c>
      <c r="F29" s="100" t="s">
        <v>459</v>
      </c>
      <c r="G29" s="459"/>
      <c r="H29" s="460"/>
      <c r="M29" s="186"/>
    </row>
    <row r="30" spans="1:8" ht="31.5">
      <c r="A30" s="179" t="s">
        <v>30</v>
      </c>
      <c r="B30" s="94" t="s">
        <v>513</v>
      </c>
      <c r="C30" s="459">
        <v>10477</v>
      </c>
      <c r="D30" s="460">
        <v>11375</v>
      </c>
      <c r="E30" s="180" t="s">
        <v>110</v>
      </c>
      <c r="F30" s="100" t="s">
        <v>460</v>
      </c>
      <c r="G30" s="459"/>
      <c r="H30" s="460"/>
    </row>
    <row r="31" spans="1:13" ht="15.75">
      <c r="A31" s="179" t="s">
        <v>31</v>
      </c>
      <c r="B31" s="94" t="s">
        <v>514</v>
      </c>
      <c r="C31" s="459"/>
      <c r="D31" s="460"/>
      <c r="E31" s="185" t="s">
        <v>111</v>
      </c>
      <c r="F31" s="100" t="s">
        <v>461</v>
      </c>
      <c r="G31" s="459">
        <v>46342</v>
      </c>
      <c r="H31" s="460">
        <v>21314</v>
      </c>
      <c r="M31" s="186"/>
    </row>
    <row r="32" spans="1:15" ht="15.75">
      <c r="A32" s="179" t="s">
        <v>32</v>
      </c>
      <c r="B32" s="97" t="s">
        <v>515</v>
      </c>
      <c r="C32" s="461">
        <f>C30+C31</f>
        <v>10477</v>
      </c>
      <c r="D32" s="462">
        <f>D30+D31</f>
        <v>11375</v>
      </c>
      <c r="E32" s="181" t="s">
        <v>112</v>
      </c>
      <c r="F32" s="100" t="s">
        <v>462</v>
      </c>
      <c r="G32" s="459"/>
      <c r="H32" s="460"/>
      <c r="I32" s="182"/>
      <c r="J32" s="182"/>
      <c r="K32" s="182"/>
      <c r="L32" s="182"/>
      <c r="M32" s="182"/>
      <c r="N32" s="182"/>
      <c r="O32" s="182"/>
    </row>
    <row r="33" spans="1:18" ht="15.75">
      <c r="A33" s="179" t="s">
        <v>33</v>
      </c>
      <c r="B33" s="95"/>
      <c r="C33" s="465"/>
      <c r="D33" s="466"/>
      <c r="E33" s="185" t="s">
        <v>113</v>
      </c>
      <c r="F33" s="101" t="s">
        <v>463</v>
      </c>
      <c r="G33" s="461">
        <f>G27+G31+G32</f>
        <v>256103</v>
      </c>
      <c r="H33" s="462">
        <f>H27+H31+H32</f>
        <v>222238</v>
      </c>
      <c r="I33" s="182"/>
      <c r="J33" s="182"/>
      <c r="K33" s="182"/>
      <c r="L33" s="182"/>
      <c r="M33" s="182"/>
      <c r="N33" s="182"/>
      <c r="O33" s="182"/>
      <c r="P33" s="182"/>
      <c r="Q33" s="182"/>
      <c r="R33" s="182"/>
    </row>
    <row r="34" spans="1:14" ht="15.75">
      <c r="A34" s="179" t="s">
        <v>34</v>
      </c>
      <c r="B34" s="95" t="s">
        <v>516</v>
      </c>
      <c r="C34" s="465">
        <f>SUM(C35:C38)</f>
        <v>24142</v>
      </c>
      <c r="D34" s="466">
        <f>SUM(D35:D38)</f>
        <v>12648</v>
      </c>
      <c r="E34" s="180"/>
      <c r="F34" s="405"/>
      <c r="G34" s="483"/>
      <c r="H34" s="484"/>
      <c r="I34" s="182"/>
      <c r="J34" s="182"/>
      <c r="K34" s="182"/>
      <c r="L34" s="182"/>
      <c r="M34" s="182"/>
      <c r="N34" s="182"/>
    </row>
    <row r="35" spans="1:8" ht="15.75">
      <c r="A35" s="179" t="s">
        <v>35</v>
      </c>
      <c r="B35" s="94" t="s">
        <v>517</v>
      </c>
      <c r="C35" s="459"/>
      <c r="D35" s="460"/>
      <c r="E35" s="187"/>
      <c r="F35" s="406"/>
      <c r="G35" s="483"/>
      <c r="H35" s="484"/>
    </row>
    <row r="36" spans="1:18" ht="15.75">
      <c r="A36" s="179" t="s">
        <v>36</v>
      </c>
      <c r="B36" s="94" t="s">
        <v>518</v>
      </c>
      <c r="C36" s="459">
        <v>3838</v>
      </c>
      <c r="D36" s="460">
        <v>3688</v>
      </c>
      <c r="E36" s="180" t="s">
        <v>114</v>
      </c>
      <c r="F36" s="102" t="s">
        <v>464</v>
      </c>
      <c r="G36" s="467">
        <f>G25+G17+G33</f>
        <v>448572</v>
      </c>
      <c r="H36" s="468">
        <f>H25+H17+H33</f>
        <v>405891</v>
      </c>
      <c r="I36" s="182"/>
      <c r="J36" s="182"/>
      <c r="K36" s="182"/>
      <c r="L36" s="182"/>
      <c r="M36" s="182"/>
      <c r="N36" s="182"/>
      <c r="O36" s="182"/>
      <c r="P36" s="182"/>
      <c r="Q36" s="182"/>
      <c r="R36" s="182"/>
    </row>
    <row r="37" spans="1:13" ht="15.75">
      <c r="A37" s="179" t="s">
        <v>37</v>
      </c>
      <c r="B37" s="94" t="s">
        <v>519</v>
      </c>
      <c r="C37" s="459">
        <v>14582</v>
      </c>
      <c r="D37" s="460">
        <v>1536</v>
      </c>
      <c r="E37" s="180"/>
      <c r="F37" s="405"/>
      <c r="G37" s="483"/>
      <c r="H37" s="484"/>
      <c r="M37" s="186"/>
    </row>
    <row r="38" spans="1:8" ht="16.5" thickBot="1">
      <c r="A38" s="179" t="s">
        <v>38</v>
      </c>
      <c r="B38" s="94" t="s">
        <v>520</v>
      </c>
      <c r="C38" s="459">
        <v>5722</v>
      </c>
      <c r="D38" s="460">
        <v>7424</v>
      </c>
      <c r="E38" s="188"/>
      <c r="F38" s="406"/>
      <c r="G38" s="485"/>
      <c r="H38" s="486"/>
    </row>
    <row r="39" spans="1:15" ht="15.75">
      <c r="A39" s="179" t="s">
        <v>39</v>
      </c>
      <c r="B39" s="402" t="s">
        <v>521</v>
      </c>
      <c r="C39" s="465">
        <f>C40+C41+C43</f>
        <v>0</v>
      </c>
      <c r="D39" s="466">
        <f>D40+D41+D43</f>
        <v>0</v>
      </c>
      <c r="E39" s="189" t="s">
        <v>115</v>
      </c>
      <c r="F39" s="102" t="s">
        <v>465</v>
      </c>
      <c r="G39" s="487">
        <v>34377</v>
      </c>
      <c r="H39" s="488">
        <v>51749</v>
      </c>
      <c r="I39" s="182"/>
      <c r="J39" s="182"/>
      <c r="K39" s="182"/>
      <c r="L39" s="182"/>
      <c r="M39" s="184"/>
      <c r="N39" s="182"/>
      <c r="O39" s="182"/>
    </row>
    <row r="40" spans="1:8" ht="16.5" thickBot="1">
      <c r="A40" s="179" t="s">
        <v>40</v>
      </c>
      <c r="B40" s="402" t="s">
        <v>522</v>
      </c>
      <c r="C40" s="459"/>
      <c r="D40" s="460"/>
      <c r="E40" s="181"/>
      <c r="F40" s="405"/>
      <c r="G40" s="485"/>
      <c r="H40" s="486"/>
    </row>
    <row r="41" spans="1:8" ht="15.75">
      <c r="A41" s="179" t="s">
        <v>41</v>
      </c>
      <c r="B41" s="402" t="s">
        <v>523</v>
      </c>
      <c r="C41" s="459"/>
      <c r="D41" s="460"/>
      <c r="E41" s="189" t="s">
        <v>128</v>
      </c>
      <c r="F41" s="407"/>
      <c r="G41" s="489"/>
      <c r="H41" s="490"/>
    </row>
    <row r="42" spans="1:8" ht="15.75">
      <c r="A42" s="179" t="s">
        <v>42</v>
      </c>
      <c r="B42" s="402" t="s">
        <v>524</v>
      </c>
      <c r="C42" s="459"/>
      <c r="D42" s="460"/>
      <c r="E42" s="180" t="s">
        <v>116</v>
      </c>
      <c r="F42" s="406"/>
      <c r="G42" s="483"/>
      <c r="H42" s="484"/>
    </row>
    <row r="43" spans="1:13" ht="15.75">
      <c r="A43" s="179" t="s">
        <v>43</v>
      </c>
      <c r="B43" s="402" t="s">
        <v>525</v>
      </c>
      <c r="C43" s="459"/>
      <c r="D43" s="460"/>
      <c r="E43" s="181" t="s">
        <v>117</v>
      </c>
      <c r="F43" s="100" t="s">
        <v>466</v>
      </c>
      <c r="G43" s="459"/>
      <c r="H43" s="460"/>
      <c r="M43" s="186"/>
    </row>
    <row r="44" spans="1:8" ht="15.75">
      <c r="A44" s="179" t="s">
        <v>44</v>
      </c>
      <c r="B44" s="402" t="s">
        <v>526</v>
      </c>
      <c r="C44" s="459"/>
      <c r="D44" s="460"/>
      <c r="E44" s="190" t="s">
        <v>118</v>
      </c>
      <c r="F44" s="100" t="s">
        <v>467</v>
      </c>
      <c r="G44" s="459">
        <v>25924</v>
      </c>
      <c r="H44" s="460">
        <v>38876</v>
      </c>
    </row>
    <row r="45" spans="1:15" ht="31.5">
      <c r="A45" s="179" t="s">
        <v>45</v>
      </c>
      <c r="B45" s="96" t="s">
        <v>527</v>
      </c>
      <c r="C45" s="461">
        <f>C34+C39+C44</f>
        <v>24142</v>
      </c>
      <c r="D45" s="462">
        <f>D34+D39+D44</f>
        <v>12648</v>
      </c>
      <c r="E45" s="183" t="s">
        <v>119</v>
      </c>
      <c r="F45" s="100" t="s">
        <v>468</v>
      </c>
      <c r="G45" s="459"/>
      <c r="H45" s="460"/>
      <c r="I45" s="182"/>
      <c r="J45" s="182"/>
      <c r="K45" s="182"/>
      <c r="L45" s="182"/>
      <c r="M45" s="184"/>
      <c r="N45" s="182"/>
      <c r="O45" s="182"/>
    </row>
    <row r="46" spans="1:8" ht="15.75">
      <c r="A46" s="179" t="s">
        <v>46</v>
      </c>
      <c r="B46" s="94"/>
      <c r="C46" s="467"/>
      <c r="D46" s="468"/>
      <c r="E46" s="180" t="s">
        <v>68</v>
      </c>
      <c r="F46" s="100" t="s">
        <v>469</v>
      </c>
      <c r="G46" s="459"/>
      <c r="H46" s="460"/>
    </row>
    <row r="47" spans="1:13" ht="15.75">
      <c r="A47" s="179" t="s">
        <v>47</v>
      </c>
      <c r="B47" s="94" t="s">
        <v>528</v>
      </c>
      <c r="C47" s="459">
        <v>10028</v>
      </c>
      <c r="D47" s="460">
        <v>20505</v>
      </c>
      <c r="E47" s="183" t="s">
        <v>120</v>
      </c>
      <c r="F47" s="100" t="s">
        <v>470</v>
      </c>
      <c r="G47" s="459"/>
      <c r="H47" s="460"/>
      <c r="M47" s="186"/>
    </row>
    <row r="48" spans="1:8" ht="15.75">
      <c r="A48" s="179" t="s">
        <v>48</v>
      </c>
      <c r="B48" s="95" t="s">
        <v>529</v>
      </c>
      <c r="C48" s="459">
        <v>405</v>
      </c>
      <c r="D48" s="460">
        <v>240</v>
      </c>
      <c r="E48" s="180" t="s">
        <v>121</v>
      </c>
      <c r="F48" s="100" t="s">
        <v>471</v>
      </c>
      <c r="G48" s="459">
        <v>2676</v>
      </c>
      <c r="H48" s="460">
        <v>2122</v>
      </c>
    </row>
    <row r="49" spans="1:18" ht="15.75">
      <c r="A49" s="179" t="s">
        <v>49</v>
      </c>
      <c r="B49" s="94" t="s">
        <v>530</v>
      </c>
      <c r="C49" s="459"/>
      <c r="D49" s="460"/>
      <c r="E49" s="183" t="s">
        <v>122</v>
      </c>
      <c r="F49" s="101" t="s">
        <v>472</v>
      </c>
      <c r="G49" s="465">
        <f>SUM(G43:G48)</f>
        <v>28600</v>
      </c>
      <c r="H49" s="466">
        <f>SUM(H43:H48)</f>
        <v>40998</v>
      </c>
      <c r="I49" s="182"/>
      <c r="J49" s="182"/>
      <c r="K49" s="182"/>
      <c r="L49" s="182"/>
      <c r="M49" s="182"/>
      <c r="N49" s="182"/>
      <c r="O49" s="182"/>
      <c r="P49" s="182"/>
      <c r="Q49" s="182"/>
      <c r="R49" s="182"/>
    </row>
    <row r="50" spans="1:8" ht="15.75">
      <c r="A50" s="179" t="s">
        <v>50</v>
      </c>
      <c r="B50" s="94" t="s">
        <v>531</v>
      </c>
      <c r="C50" s="459">
        <v>3769</v>
      </c>
      <c r="D50" s="460">
        <v>3306</v>
      </c>
      <c r="E50" s="180"/>
      <c r="F50" s="100"/>
      <c r="G50" s="465"/>
      <c r="H50" s="466"/>
    </row>
    <row r="51" spans="1:15" ht="31.5">
      <c r="A51" s="179" t="s">
        <v>51</v>
      </c>
      <c r="B51" s="96" t="s">
        <v>532</v>
      </c>
      <c r="C51" s="461">
        <f>SUM(C47:C50)</f>
        <v>14202</v>
      </c>
      <c r="D51" s="462">
        <f>SUM(D47:D50)</f>
        <v>24051</v>
      </c>
      <c r="E51" s="183" t="s">
        <v>123</v>
      </c>
      <c r="F51" s="101" t="s">
        <v>473</v>
      </c>
      <c r="G51" s="459">
        <v>4365</v>
      </c>
      <c r="H51" s="460">
        <v>4199</v>
      </c>
      <c r="I51" s="182"/>
      <c r="J51" s="182"/>
      <c r="K51" s="182"/>
      <c r="L51" s="182"/>
      <c r="M51" s="182"/>
      <c r="N51" s="182"/>
      <c r="O51" s="182"/>
    </row>
    <row r="52" spans="1:8" ht="15.75">
      <c r="A52" s="179" t="s">
        <v>2</v>
      </c>
      <c r="B52" s="96"/>
      <c r="C52" s="465"/>
      <c r="D52" s="466"/>
      <c r="E52" s="180" t="s">
        <v>124</v>
      </c>
      <c r="F52" s="101" t="s">
        <v>474</v>
      </c>
      <c r="G52" s="459"/>
      <c r="H52" s="460"/>
    </row>
    <row r="53" spans="1:8" ht="15.75">
      <c r="A53" s="179" t="s">
        <v>52</v>
      </c>
      <c r="B53" s="96" t="s">
        <v>533</v>
      </c>
      <c r="C53" s="469"/>
      <c r="D53" s="470"/>
      <c r="E53" s="180" t="s">
        <v>125</v>
      </c>
      <c r="F53" s="101" t="s">
        <v>475</v>
      </c>
      <c r="G53" s="459">
        <v>11065</v>
      </c>
      <c r="H53" s="460">
        <v>7952</v>
      </c>
    </row>
    <row r="54" spans="1:8" ht="31.5">
      <c r="A54" s="179" t="s">
        <v>53</v>
      </c>
      <c r="B54" s="96" t="s">
        <v>534</v>
      </c>
      <c r="C54" s="469">
        <v>3021</v>
      </c>
      <c r="D54" s="470">
        <v>3716</v>
      </c>
      <c r="E54" s="180" t="s">
        <v>126</v>
      </c>
      <c r="F54" s="101" t="s">
        <v>476</v>
      </c>
      <c r="G54" s="459">
        <v>9011</v>
      </c>
      <c r="H54" s="460">
        <v>9343</v>
      </c>
    </row>
    <row r="55" spans="1:18" ht="16.5" thickBot="1">
      <c r="A55" s="191" t="s">
        <v>54</v>
      </c>
      <c r="B55" s="98" t="s">
        <v>535</v>
      </c>
      <c r="C55" s="471">
        <f>C19+C20+C21+C27+C32+C45+C51+C53+C54</f>
        <v>412323</v>
      </c>
      <c r="D55" s="472">
        <f>D19+D20+D21+D27+D32+D45+D51+D53+D54</f>
        <v>401484</v>
      </c>
      <c r="E55" s="180" t="s">
        <v>127</v>
      </c>
      <c r="F55" s="102" t="s">
        <v>477</v>
      </c>
      <c r="G55" s="467">
        <f>G49+G51+G52+G53+G54</f>
        <v>53041</v>
      </c>
      <c r="H55" s="468">
        <f>H49+H51+H52+H53+H54</f>
        <v>62492</v>
      </c>
      <c r="I55" s="182"/>
      <c r="J55" s="182"/>
      <c r="K55" s="182"/>
      <c r="L55" s="182"/>
      <c r="M55" s="184"/>
      <c r="N55" s="182"/>
      <c r="O55" s="182"/>
      <c r="P55" s="182"/>
      <c r="Q55" s="182"/>
      <c r="R55" s="182"/>
    </row>
    <row r="56" spans="1:8" ht="15.75">
      <c r="A56" s="192" t="s">
        <v>55</v>
      </c>
      <c r="B56" s="95"/>
      <c r="C56" s="473"/>
      <c r="D56" s="474"/>
      <c r="E56" s="180"/>
      <c r="F56" s="102"/>
      <c r="G56" s="473"/>
      <c r="H56" s="474"/>
    </row>
    <row r="57" spans="1:13" ht="15.75">
      <c r="A57" s="179" t="s">
        <v>56</v>
      </c>
      <c r="B57" s="94"/>
      <c r="C57" s="467"/>
      <c r="D57" s="468"/>
      <c r="E57" s="193" t="s">
        <v>129</v>
      </c>
      <c r="F57" s="102"/>
      <c r="G57" s="465"/>
      <c r="H57" s="466"/>
      <c r="M57" s="186"/>
    </row>
    <row r="58" spans="1:8" ht="15.75">
      <c r="A58" s="179" t="s">
        <v>57</v>
      </c>
      <c r="B58" s="94" t="s">
        <v>536</v>
      </c>
      <c r="C58" s="459">
        <v>32198</v>
      </c>
      <c r="D58" s="460">
        <v>34916</v>
      </c>
      <c r="E58" s="180" t="s">
        <v>130</v>
      </c>
      <c r="F58" s="100"/>
      <c r="G58" s="459">
        <v>167966</v>
      </c>
      <c r="H58" s="460">
        <v>190785</v>
      </c>
    </row>
    <row r="59" spans="1:13" ht="15.75">
      <c r="A59" s="179" t="s">
        <v>58</v>
      </c>
      <c r="B59" s="94" t="s">
        <v>537</v>
      </c>
      <c r="C59" s="459">
        <v>37444</v>
      </c>
      <c r="D59" s="460">
        <v>43421</v>
      </c>
      <c r="E59" s="183" t="s">
        <v>131</v>
      </c>
      <c r="F59" s="100" t="s">
        <v>478</v>
      </c>
      <c r="G59" s="459">
        <v>9408</v>
      </c>
      <c r="H59" s="460">
        <v>14784</v>
      </c>
      <c r="M59" s="186"/>
    </row>
    <row r="60" spans="1:8" ht="31.5">
      <c r="A60" s="179" t="s">
        <v>59</v>
      </c>
      <c r="B60" s="94" t="s">
        <v>538</v>
      </c>
      <c r="C60" s="459">
        <v>94411</v>
      </c>
      <c r="D60" s="460">
        <v>78904</v>
      </c>
      <c r="E60" s="180" t="s">
        <v>132</v>
      </c>
      <c r="F60" s="100" t="s">
        <v>479</v>
      </c>
      <c r="G60" s="465">
        <f>SUM(G61:G67)</f>
        <v>112486</v>
      </c>
      <c r="H60" s="466">
        <f>SUM(H61:H67)</f>
        <v>105068</v>
      </c>
    </row>
    <row r="61" spans="1:18" ht="15.75">
      <c r="A61" s="179" t="s">
        <v>60</v>
      </c>
      <c r="B61" s="95" t="s">
        <v>539</v>
      </c>
      <c r="C61" s="459">
        <v>4346</v>
      </c>
      <c r="D61" s="460">
        <v>5888</v>
      </c>
      <c r="E61" s="181" t="s">
        <v>133</v>
      </c>
      <c r="F61" s="100" t="s">
        <v>480</v>
      </c>
      <c r="G61" s="459">
        <v>541</v>
      </c>
      <c r="H61" s="460">
        <v>2366</v>
      </c>
      <c r="I61" s="182"/>
      <c r="J61" s="182"/>
      <c r="K61" s="182"/>
      <c r="L61" s="182"/>
      <c r="M61" s="184"/>
      <c r="N61" s="182"/>
      <c r="O61" s="182"/>
      <c r="P61" s="182"/>
      <c r="Q61" s="182"/>
      <c r="R61" s="182"/>
    </row>
    <row r="62" spans="1:8" ht="15.75">
      <c r="A62" s="179" t="s">
        <v>61</v>
      </c>
      <c r="B62" s="95" t="s">
        <v>540</v>
      </c>
      <c r="C62" s="459"/>
      <c r="D62" s="460"/>
      <c r="E62" s="181" t="s">
        <v>136</v>
      </c>
      <c r="F62" s="100" t="s">
        <v>481</v>
      </c>
      <c r="G62" s="459"/>
      <c r="H62" s="460"/>
    </row>
    <row r="63" spans="1:13" ht="15.75">
      <c r="A63" s="179" t="s">
        <v>62</v>
      </c>
      <c r="B63" s="94" t="s">
        <v>541</v>
      </c>
      <c r="C63" s="459"/>
      <c r="D63" s="460"/>
      <c r="E63" s="180" t="s">
        <v>134</v>
      </c>
      <c r="F63" s="100" t="s">
        <v>482</v>
      </c>
      <c r="G63" s="459">
        <v>91490</v>
      </c>
      <c r="H63" s="460">
        <v>87046</v>
      </c>
      <c r="M63" s="186"/>
    </row>
    <row r="64" spans="1:15" ht="15.75">
      <c r="A64" s="179" t="s">
        <v>63</v>
      </c>
      <c r="B64" s="96" t="s">
        <v>542</v>
      </c>
      <c r="C64" s="461">
        <f>SUM(C58:C63)</f>
        <v>168399</v>
      </c>
      <c r="D64" s="462">
        <f>SUM(D58:D63)</f>
        <v>163129</v>
      </c>
      <c r="E64" s="180" t="s">
        <v>135</v>
      </c>
      <c r="F64" s="100" t="s">
        <v>483</v>
      </c>
      <c r="G64" s="459">
        <v>989</v>
      </c>
      <c r="H64" s="460">
        <v>394</v>
      </c>
      <c r="I64" s="182"/>
      <c r="J64" s="182"/>
      <c r="K64" s="182"/>
      <c r="L64" s="182"/>
      <c r="M64" s="182"/>
      <c r="N64" s="182"/>
      <c r="O64" s="182"/>
    </row>
    <row r="65" spans="1:8" ht="31.5">
      <c r="A65" s="179"/>
      <c r="B65" s="96"/>
      <c r="C65" s="465"/>
      <c r="D65" s="466"/>
      <c r="E65" s="180" t="s">
        <v>137</v>
      </c>
      <c r="F65" s="100" t="s">
        <v>484</v>
      </c>
      <c r="G65" s="459">
        <v>8339</v>
      </c>
      <c r="H65" s="460">
        <v>7310</v>
      </c>
    </row>
    <row r="66" spans="1:8" ht="15.75">
      <c r="A66" s="179" t="s">
        <v>64</v>
      </c>
      <c r="B66" s="94"/>
      <c r="C66" s="467"/>
      <c r="D66" s="468"/>
      <c r="E66" s="180" t="s">
        <v>138</v>
      </c>
      <c r="F66" s="100" t="s">
        <v>485</v>
      </c>
      <c r="G66" s="459">
        <v>1830</v>
      </c>
      <c r="H66" s="460">
        <v>1584</v>
      </c>
    </row>
    <row r="67" spans="1:8" ht="15.75">
      <c r="A67" s="179" t="s">
        <v>65</v>
      </c>
      <c r="B67" s="94" t="s">
        <v>543</v>
      </c>
      <c r="C67" s="459">
        <v>15371</v>
      </c>
      <c r="D67" s="460">
        <v>27434</v>
      </c>
      <c r="E67" s="180" t="s">
        <v>139</v>
      </c>
      <c r="F67" s="100" t="s">
        <v>486</v>
      </c>
      <c r="G67" s="459">
        <v>9297</v>
      </c>
      <c r="H67" s="460">
        <v>6368</v>
      </c>
    </row>
    <row r="68" spans="1:8" ht="15.75">
      <c r="A68" s="179" t="s">
        <v>66</v>
      </c>
      <c r="B68" s="94" t="s">
        <v>544</v>
      </c>
      <c r="C68" s="459">
        <v>215851</v>
      </c>
      <c r="D68" s="460">
        <v>204039</v>
      </c>
      <c r="E68" s="180" t="s">
        <v>140</v>
      </c>
      <c r="F68" s="100" t="s">
        <v>487</v>
      </c>
      <c r="G68" s="459">
        <v>27329</v>
      </c>
      <c r="H68" s="460">
        <v>4858</v>
      </c>
    </row>
    <row r="69" spans="1:8" ht="15.75">
      <c r="A69" s="179" t="s">
        <v>67</v>
      </c>
      <c r="B69" s="94" t="s">
        <v>545</v>
      </c>
      <c r="C69" s="459">
        <v>3463</v>
      </c>
      <c r="D69" s="460">
        <v>1550</v>
      </c>
      <c r="E69" s="183" t="s">
        <v>141</v>
      </c>
      <c r="F69" s="100" t="s">
        <v>488</v>
      </c>
      <c r="G69" s="459"/>
      <c r="H69" s="460"/>
    </row>
    <row r="70" spans="1:8" ht="15.75">
      <c r="A70" s="179" t="s">
        <v>68</v>
      </c>
      <c r="B70" s="94" t="s">
        <v>546</v>
      </c>
      <c r="C70" s="459">
        <v>2593</v>
      </c>
      <c r="D70" s="460">
        <v>2940</v>
      </c>
      <c r="E70" s="180" t="s">
        <v>142</v>
      </c>
      <c r="F70" s="100" t="s">
        <v>489</v>
      </c>
      <c r="G70" s="461">
        <f>G58+G59+G60+G68+G69</f>
        <v>317189</v>
      </c>
      <c r="H70" s="462">
        <f>H58+H59+H60+H68+H69</f>
        <v>315495</v>
      </c>
    </row>
    <row r="71" spans="1:18" ht="15.75">
      <c r="A71" s="179" t="s">
        <v>69</v>
      </c>
      <c r="B71" s="94" t="s">
        <v>547</v>
      </c>
      <c r="C71" s="459">
        <v>1834</v>
      </c>
      <c r="D71" s="460">
        <v>1929</v>
      </c>
      <c r="E71" s="185" t="s">
        <v>143</v>
      </c>
      <c r="F71" s="408" t="s">
        <v>490</v>
      </c>
      <c r="G71" s="465"/>
      <c r="H71" s="466"/>
      <c r="I71" s="182"/>
      <c r="J71" s="182"/>
      <c r="K71" s="182"/>
      <c r="L71" s="182"/>
      <c r="M71" s="182"/>
      <c r="N71" s="182"/>
      <c r="O71" s="182"/>
      <c r="P71" s="182"/>
      <c r="Q71" s="182"/>
      <c r="R71" s="182"/>
    </row>
    <row r="72" spans="1:8" ht="15.75">
      <c r="A72" s="179" t="s">
        <v>70</v>
      </c>
      <c r="B72" s="94" t="s">
        <v>548</v>
      </c>
      <c r="C72" s="459">
        <v>6669</v>
      </c>
      <c r="D72" s="460">
        <v>5418</v>
      </c>
      <c r="E72" s="181"/>
      <c r="F72" s="409"/>
      <c r="G72" s="469"/>
      <c r="H72" s="470"/>
    </row>
    <row r="73" spans="1:8" ht="15.75">
      <c r="A73" s="179" t="s">
        <v>71</v>
      </c>
      <c r="B73" s="94" t="s">
        <v>549</v>
      </c>
      <c r="C73" s="459"/>
      <c r="D73" s="460"/>
      <c r="E73" s="194"/>
      <c r="F73" s="410"/>
      <c r="G73" s="465"/>
      <c r="H73" s="491"/>
    </row>
    <row r="74" spans="1:8" ht="31.5">
      <c r="A74" s="179" t="s">
        <v>72</v>
      </c>
      <c r="B74" s="94" t="s">
        <v>550</v>
      </c>
      <c r="C74" s="459">
        <v>1761</v>
      </c>
      <c r="D74" s="460">
        <v>1926</v>
      </c>
      <c r="E74" s="180" t="s">
        <v>144</v>
      </c>
      <c r="F74" s="411" t="s">
        <v>491</v>
      </c>
      <c r="G74" s="469"/>
      <c r="H74" s="470"/>
    </row>
    <row r="75" spans="1:15" ht="15.75">
      <c r="A75" s="179" t="s">
        <v>73</v>
      </c>
      <c r="B75" s="96" t="s">
        <v>551</v>
      </c>
      <c r="C75" s="461">
        <f>SUM(C67:C74)</f>
        <v>247542</v>
      </c>
      <c r="D75" s="462">
        <f>SUM(D67:D74)</f>
        <v>245236</v>
      </c>
      <c r="E75" s="183" t="s">
        <v>124</v>
      </c>
      <c r="F75" s="101" t="s">
        <v>492</v>
      </c>
      <c r="G75" s="465"/>
      <c r="H75" s="491"/>
      <c r="I75" s="182"/>
      <c r="J75" s="182"/>
      <c r="K75" s="182"/>
      <c r="L75" s="182"/>
      <c r="M75" s="182"/>
      <c r="N75" s="182"/>
      <c r="O75" s="182"/>
    </row>
    <row r="76" spans="1:8" ht="31.5">
      <c r="A76" s="179"/>
      <c r="B76" s="94"/>
      <c r="C76" s="465"/>
      <c r="D76" s="466"/>
      <c r="E76" s="180" t="s">
        <v>145</v>
      </c>
      <c r="F76" s="101" t="s">
        <v>493</v>
      </c>
      <c r="G76" s="469"/>
      <c r="H76" s="470"/>
    </row>
    <row r="77" spans="1:13" ht="15.75">
      <c r="A77" s="179" t="s">
        <v>74</v>
      </c>
      <c r="B77" s="94"/>
      <c r="C77" s="467"/>
      <c r="D77" s="468"/>
      <c r="E77" s="180"/>
      <c r="F77" s="103"/>
      <c r="G77" s="483"/>
      <c r="H77" s="484"/>
      <c r="M77" s="186"/>
    </row>
    <row r="78" spans="1:14" ht="15.75">
      <c r="A78" s="179" t="s">
        <v>75</v>
      </c>
      <c r="B78" s="94" t="s">
        <v>552</v>
      </c>
      <c r="C78" s="465">
        <f>SUM(C79:C81)</f>
        <v>0</v>
      </c>
      <c r="D78" s="466">
        <f>SUM(D79:D81)</f>
        <v>0</v>
      </c>
      <c r="E78" s="180"/>
      <c r="F78" s="104"/>
      <c r="G78" s="467">
        <f>G70+G72+G74+G76</f>
        <v>317189</v>
      </c>
      <c r="H78" s="468">
        <f>H70+H72+H74+H76</f>
        <v>315495</v>
      </c>
      <c r="I78" s="182"/>
      <c r="J78" s="182"/>
      <c r="K78" s="182"/>
      <c r="L78" s="182"/>
      <c r="M78" s="182"/>
      <c r="N78" s="182"/>
    </row>
    <row r="79" spans="1:18" ht="15.75">
      <c r="A79" s="179" t="s">
        <v>41</v>
      </c>
      <c r="B79" s="94" t="s">
        <v>553</v>
      </c>
      <c r="C79" s="459"/>
      <c r="D79" s="460"/>
      <c r="E79" s="183" t="s">
        <v>146</v>
      </c>
      <c r="F79" s="102" t="s">
        <v>494</v>
      </c>
      <c r="G79" s="465"/>
      <c r="H79" s="491"/>
      <c r="I79" s="182"/>
      <c r="J79" s="182"/>
      <c r="K79" s="182"/>
      <c r="L79" s="182"/>
      <c r="M79" s="182"/>
      <c r="N79" s="182"/>
      <c r="O79" s="182"/>
      <c r="P79" s="182"/>
      <c r="Q79" s="182"/>
      <c r="R79" s="182"/>
    </row>
    <row r="80" spans="1:8" ht="15.75">
      <c r="A80" s="179" t="s">
        <v>76</v>
      </c>
      <c r="B80" s="94" t="s">
        <v>554</v>
      </c>
      <c r="C80" s="459"/>
      <c r="D80" s="460"/>
      <c r="E80" s="180"/>
      <c r="F80" s="105"/>
      <c r="G80" s="492"/>
      <c r="H80" s="493"/>
    </row>
    <row r="81" spans="1:8" ht="15.75">
      <c r="A81" s="179" t="s">
        <v>43</v>
      </c>
      <c r="B81" s="94" t="s">
        <v>555</v>
      </c>
      <c r="C81" s="459"/>
      <c r="D81" s="460"/>
      <c r="E81" s="194"/>
      <c r="F81" s="106"/>
      <c r="G81" s="492"/>
      <c r="H81" s="493"/>
    </row>
    <row r="82" spans="1:8" ht="15.75">
      <c r="A82" s="179" t="s">
        <v>77</v>
      </c>
      <c r="B82" s="94" t="s">
        <v>556</v>
      </c>
      <c r="C82" s="459"/>
      <c r="D82" s="460"/>
      <c r="E82" s="188"/>
      <c r="F82" s="106"/>
      <c r="G82" s="492"/>
      <c r="H82" s="493"/>
    </row>
    <row r="83" spans="1:8" ht="15.75">
      <c r="A83" s="179" t="s">
        <v>78</v>
      </c>
      <c r="B83" s="94" t="s">
        <v>557</v>
      </c>
      <c r="C83" s="459">
        <v>316</v>
      </c>
      <c r="D83" s="460">
        <v>314</v>
      </c>
      <c r="E83" s="194"/>
      <c r="F83" s="106"/>
      <c r="G83" s="492"/>
      <c r="H83" s="493"/>
    </row>
    <row r="84" spans="1:14" ht="15.75">
      <c r="A84" s="179" t="s">
        <v>79</v>
      </c>
      <c r="B84" s="96" t="s">
        <v>558</v>
      </c>
      <c r="C84" s="461">
        <f>C83+C82+C78</f>
        <v>316</v>
      </c>
      <c r="D84" s="462">
        <f>D83+D82+D78</f>
        <v>314</v>
      </c>
      <c r="E84" s="188"/>
      <c r="F84" s="106"/>
      <c r="G84" s="492"/>
      <c r="H84" s="493"/>
      <c r="I84" s="182"/>
      <c r="J84" s="182"/>
      <c r="K84" s="182"/>
      <c r="L84" s="182"/>
      <c r="M84" s="182"/>
      <c r="N84" s="182"/>
    </row>
    <row r="85" spans="1:13" ht="15.75">
      <c r="A85" s="179"/>
      <c r="B85" s="96"/>
      <c r="C85" s="465"/>
      <c r="D85" s="466"/>
      <c r="E85" s="194"/>
      <c r="F85" s="106"/>
      <c r="G85" s="492"/>
      <c r="H85" s="493"/>
      <c r="M85" s="186"/>
    </row>
    <row r="86" spans="1:8" ht="15.75">
      <c r="A86" s="179" t="s">
        <v>80</v>
      </c>
      <c r="B86" s="94"/>
      <c r="C86" s="465"/>
      <c r="D86" s="466"/>
      <c r="E86" s="188"/>
      <c r="F86" s="106"/>
      <c r="G86" s="492"/>
      <c r="H86" s="493"/>
    </row>
    <row r="87" spans="1:13" ht="15.75">
      <c r="A87" s="179" t="s">
        <v>81</v>
      </c>
      <c r="B87" s="94" t="s">
        <v>559</v>
      </c>
      <c r="C87" s="459">
        <v>846</v>
      </c>
      <c r="D87" s="460">
        <v>1393</v>
      </c>
      <c r="E87" s="194"/>
      <c r="F87" s="106"/>
      <c r="G87" s="492"/>
      <c r="H87" s="493"/>
      <c r="M87" s="186"/>
    </row>
    <row r="88" spans="1:8" ht="15.75">
      <c r="A88" s="179" t="s">
        <v>82</v>
      </c>
      <c r="B88" s="94" t="s">
        <v>560</v>
      </c>
      <c r="C88" s="459">
        <v>17457</v>
      </c>
      <c r="D88" s="460">
        <v>17335</v>
      </c>
      <c r="E88" s="188"/>
      <c r="F88" s="106"/>
      <c r="G88" s="492"/>
      <c r="H88" s="493"/>
    </row>
    <row r="89" spans="1:13" ht="15.75">
      <c r="A89" s="179" t="s">
        <v>83</v>
      </c>
      <c r="B89" s="94" t="s">
        <v>561</v>
      </c>
      <c r="C89" s="459">
        <v>4221</v>
      </c>
      <c r="D89" s="460">
        <v>4758</v>
      </c>
      <c r="E89" s="188"/>
      <c r="F89" s="106"/>
      <c r="G89" s="492"/>
      <c r="H89" s="493"/>
      <c r="M89" s="186"/>
    </row>
    <row r="90" spans="1:8" ht="15.75">
      <c r="A90" s="179" t="s">
        <v>84</v>
      </c>
      <c r="B90" s="94" t="s">
        <v>562</v>
      </c>
      <c r="C90" s="459"/>
      <c r="D90" s="460"/>
      <c r="E90" s="188"/>
      <c r="F90" s="106"/>
      <c r="G90" s="492"/>
      <c r="H90" s="493"/>
    </row>
    <row r="91" spans="1:14" ht="15.75">
      <c r="A91" s="179" t="s">
        <v>85</v>
      </c>
      <c r="B91" s="96" t="s">
        <v>563</v>
      </c>
      <c r="C91" s="461">
        <f>SUM(C87:C90)</f>
        <v>22524</v>
      </c>
      <c r="D91" s="462">
        <f>SUM(D87:D90)</f>
        <v>23486</v>
      </c>
      <c r="E91" s="188"/>
      <c r="F91" s="106"/>
      <c r="G91" s="492"/>
      <c r="H91" s="493"/>
      <c r="I91" s="182"/>
      <c r="J91" s="182"/>
      <c r="K91" s="182"/>
      <c r="L91" s="182"/>
      <c r="M91" s="184"/>
      <c r="N91" s="182"/>
    </row>
    <row r="92" spans="1:8" ht="15.75">
      <c r="A92" s="179" t="s">
        <v>86</v>
      </c>
      <c r="B92" s="96" t="s">
        <v>564</v>
      </c>
      <c r="C92" s="469">
        <v>2075</v>
      </c>
      <c r="D92" s="470">
        <v>1978</v>
      </c>
      <c r="E92" s="188"/>
      <c r="F92" s="106"/>
      <c r="G92" s="492"/>
      <c r="H92" s="493"/>
    </row>
    <row r="93" spans="1:14" ht="16.5" thickBot="1">
      <c r="A93" s="179" t="s">
        <v>87</v>
      </c>
      <c r="B93" s="99" t="s">
        <v>565</v>
      </c>
      <c r="C93" s="471">
        <f>C64+C75+C84+C91+C92</f>
        <v>440856</v>
      </c>
      <c r="D93" s="472">
        <f>D64+D75+D84+D91+D92</f>
        <v>434143</v>
      </c>
      <c r="E93" s="194"/>
      <c r="F93" s="106"/>
      <c r="G93" s="494"/>
      <c r="H93" s="495"/>
      <c r="I93" s="182"/>
      <c r="J93" s="182"/>
      <c r="K93" s="182"/>
      <c r="L93" s="182"/>
      <c r="M93" s="184"/>
      <c r="N93" s="182"/>
    </row>
    <row r="94" spans="1:18" ht="21.75" customHeight="1" thickBot="1">
      <c r="A94" s="195" t="s">
        <v>88</v>
      </c>
      <c r="B94" s="403" t="s">
        <v>566</v>
      </c>
      <c r="C94" s="475">
        <f>C93+C55</f>
        <v>853179</v>
      </c>
      <c r="D94" s="476">
        <f>D93+D55</f>
        <v>835627</v>
      </c>
      <c r="E94" s="401" t="s">
        <v>147</v>
      </c>
      <c r="F94" s="412" t="s">
        <v>495</v>
      </c>
      <c r="G94" s="475">
        <f>G36+G39+G55+G78</f>
        <v>853179</v>
      </c>
      <c r="H94" s="476">
        <f>H36+H39+H55+H78</f>
        <v>835627</v>
      </c>
      <c r="I94" s="182"/>
      <c r="J94" s="182"/>
      <c r="K94" s="182"/>
      <c r="L94" s="182"/>
      <c r="M94" s="182"/>
      <c r="N94" s="182"/>
      <c r="O94" s="182"/>
      <c r="P94" s="182"/>
      <c r="Q94" s="182"/>
      <c r="R94" s="182"/>
    </row>
    <row r="95" spans="1:13" ht="15.75">
      <c r="A95" s="121"/>
      <c r="B95" s="120"/>
      <c r="C95" s="121"/>
      <c r="D95" s="121"/>
      <c r="E95" s="196"/>
      <c r="F95" s="197"/>
      <c r="G95" s="198"/>
      <c r="H95" s="169"/>
      <c r="M95" s="186"/>
    </row>
    <row r="96" spans="2:13" ht="15.75">
      <c r="B96" s="441"/>
      <c r="E96" s="441"/>
      <c r="M96" s="186"/>
    </row>
    <row r="97" spans="1:13" ht="15.75">
      <c r="A97" s="441"/>
      <c r="B97" s="441"/>
      <c r="E97" s="441"/>
      <c r="M97" s="186"/>
    </row>
    <row r="98" spans="1:13" ht="15.75">
      <c r="A98" s="441" t="s">
        <v>854</v>
      </c>
      <c r="B98" s="441"/>
      <c r="C98" s="649" t="s">
        <v>809</v>
      </c>
      <c r="D98" s="649"/>
      <c r="E98" s="649"/>
      <c r="F98" s="649" t="s">
        <v>808</v>
      </c>
      <c r="G98" s="649"/>
      <c r="H98" s="649"/>
      <c r="M98" s="186"/>
    </row>
    <row r="99" spans="1:7" ht="15.75">
      <c r="A99" s="441"/>
      <c r="B99" s="441"/>
      <c r="C99" s="441"/>
      <c r="D99" s="442"/>
      <c r="E99" s="441"/>
      <c r="F99" s="441"/>
      <c r="G99" s="442"/>
    </row>
    <row r="100" spans="1:5" ht="15.75">
      <c r="A100" s="441"/>
      <c r="B100" s="441"/>
      <c r="C100" s="441"/>
      <c r="D100" s="441"/>
      <c r="E100" s="441"/>
    </row>
    <row r="102" ht="15.75">
      <c r="E102" s="199"/>
    </row>
    <row r="104" ht="15.75">
      <c r="M104" s="186"/>
    </row>
    <row r="106" ht="15.75">
      <c r="M106" s="186"/>
    </row>
    <row r="108" spans="5:13" ht="15.75">
      <c r="E108" s="199"/>
      <c r="M108" s="186"/>
    </row>
    <row r="110" spans="5:13" ht="15.75">
      <c r="E110" s="199"/>
      <c r="M110" s="186"/>
    </row>
    <row r="118" ht="15.75">
      <c r="E118" s="199"/>
    </row>
    <row r="120" spans="5:13" ht="15.75">
      <c r="E120" s="199"/>
      <c r="M120" s="186"/>
    </row>
    <row r="122" spans="5:13" ht="15.75">
      <c r="E122" s="199"/>
      <c r="M122" s="186"/>
    </row>
    <row r="124" ht="15.75">
      <c r="E124" s="199"/>
    </row>
    <row r="126" spans="5:13" ht="15.75">
      <c r="E126" s="199"/>
      <c r="M126" s="186"/>
    </row>
    <row r="128" spans="5:13" ht="15.75">
      <c r="E128" s="199"/>
      <c r="M128" s="186"/>
    </row>
    <row r="130" ht="15.75">
      <c r="M130" s="186"/>
    </row>
    <row r="132" ht="15.75">
      <c r="M132" s="186"/>
    </row>
    <row r="134" ht="15.75">
      <c r="M134" s="186"/>
    </row>
    <row r="136" spans="5:13" ht="15.75">
      <c r="E136" s="199"/>
      <c r="M136" s="186"/>
    </row>
    <row r="138" spans="5:13" ht="15.75">
      <c r="E138" s="199"/>
      <c r="M138" s="186"/>
    </row>
    <row r="140" spans="5:13" ht="15.75">
      <c r="E140" s="199"/>
      <c r="M140" s="186"/>
    </row>
    <row r="142" spans="5:13" ht="15.75">
      <c r="E142" s="199"/>
      <c r="M142" s="186"/>
    </row>
    <row r="144" ht="15.75">
      <c r="E144" s="199"/>
    </row>
    <row r="146" ht="15.75">
      <c r="E146" s="199"/>
    </row>
    <row r="148" ht="15.75">
      <c r="E148" s="199"/>
    </row>
    <row r="150" spans="5:13" ht="15.75">
      <c r="E150" s="199"/>
      <c r="M150" s="186"/>
    </row>
    <row r="152" ht="15.75">
      <c r="M152" s="186"/>
    </row>
    <row r="154" ht="15.75">
      <c r="M154" s="186"/>
    </row>
    <row r="160" ht="15.75">
      <c r="E160" s="199"/>
    </row>
    <row r="162" ht="15.75">
      <c r="E162" s="199"/>
    </row>
    <row r="164" ht="15.75">
      <c r="E164" s="199"/>
    </row>
    <row r="166" ht="15.75">
      <c r="E166" s="199"/>
    </row>
    <row r="168" ht="15.75">
      <c r="E168" s="199"/>
    </row>
    <row r="176" ht="15.75">
      <c r="E176" s="199"/>
    </row>
    <row r="178" ht="15.75">
      <c r="E178" s="199"/>
    </row>
    <row r="180" ht="15.75">
      <c r="E180" s="199"/>
    </row>
    <row r="182" ht="15.75">
      <c r="E182" s="199"/>
    </row>
    <row r="186" ht="15.75">
      <c r="E186" s="199"/>
    </row>
  </sheetData>
  <sheetProtection/>
  <mergeCells count="2">
    <mergeCell ref="F98:H98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G61:H69 G58:H59 G76:H76 G74:H74 G72:H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1"/>
  <sheetViews>
    <sheetView zoomScale="70" zoomScaleNormal="70" zoomScalePageLayoutView="0" workbookViewId="0" topLeftCell="A13">
      <selection activeCell="G8" sqref="G8:H41"/>
    </sheetView>
  </sheetViews>
  <sheetFormatPr defaultColWidth="9.28125" defaultRowHeight="12.75"/>
  <cols>
    <col min="1" max="1" width="47.8515625" style="240" customWidth="1"/>
    <col min="2" max="2" width="10.8515625" style="240" customWidth="1"/>
    <col min="3" max="3" width="13.00390625" style="206" customWidth="1"/>
    <col min="4" max="4" width="12.7109375" style="206" customWidth="1"/>
    <col min="5" max="5" width="32.421875" style="240" customWidth="1"/>
    <col min="6" max="6" width="9.00390625" style="240" customWidth="1"/>
    <col min="7" max="7" width="13.28125" style="206" customWidth="1"/>
    <col min="8" max="8" width="21.28125" style="206" customWidth="1"/>
    <col min="9" max="16384" width="9.28125" style="206" customWidth="1"/>
  </cols>
  <sheetData>
    <row r="1" spans="1:8" ht="15.75">
      <c r="A1" s="200" t="s">
        <v>148</v>
      </c>
      <c r="B1" s="200"/>
      <c r="C1" s="201"/>
      <c r="D1" s="202"/>
      <c r="E1" s="203"/>
      <c r="F1" s="204"/>
      <c r="G1" s="205"/>
      <c r="H1" s="205"/>
    </row>
    <row r="2" spans="1:8" ht="15.75">
      <c r="A2" s="114" t="s">
        <v>1</v>
      </c>
      <c r="B2" s="111"/>
      <c r="C2" s="111"/>
      <c r="D2" s="111"/>
      <c r="E2" s="92" t="str">
        <f>'Balance Sheet'!$E$3</f>
        <v>SOPHARMA AD</v>
      </c>
      <c r="F2" s="650" t="s">
        <v>441</v>
      </c>
      <c r="G2" s="651"/>
      <c r="H2" s="170">
        <f>'Balance Sheet'!$H$3</f>
        <v>831902088</v>
      </c>
    </row>
    <row r="3" spans="1:8" ht="20.25" customHeight="1">
      <c r="A3" s="114" t="s">
        <v>207</v>
      </c>
      <c r="B3" s="111"/>
      <c r="C3" s="111"/>
      <c r="D3" s="111"/>
      <c r="E3" s="91" t="str">
        <f>'Balance Sheet'!$E$4</f>
        <v>CONSOLIDATED</v>
      </c>
      <c r="F3" s="166"/>
      <c r="G3" s="207"/>
      <c r="H3" s="170">
        <f>'Balance Sheet'!$H$4</f>
        <v>684</v>
      </c>
    </row>
    <row r="4" spans="1:8" ht="17.25" customHeight="1" thickBot="1">
      <c r="A4" s="114" t="s">
        <v>3</v>
      </c>
      <c r="B4" s="209"/>
      <c r="C4" s="209"/>
      <c r="D4" s="209"/>
      <c r="E4" s="93" t="str">
        <f>'Balance Sheet'!$E$5</f>
        <v>01.01.-31.12.2016</v>
      </c>
      <c r="F4" s="440"/>
      <c r="G4" s="205"/>
      <c r="H4" s="456" t="str">
        <f>'Balance Sheet'!$H$5</f>
        <v>( thousand BGN)</v>
      </c>
    </row>
    <row r="5" spans="1:8" ht="31.5">
      <c r="A5" s="136" t="s">
        <v>150</v>
      </c>
      <c r="B5" s="159" t="s">
        <v>7</v>
      </c>
      <c r="C5" s="160" t="s">
        <v>8</v>
      </c>
      <c r="D5" s="160" t="s">
        <v>9</v>
      </c>
      <c r="E5" s="136" t="s">
        <v>149</v>
      </c>
      <c r="F5" s="159" t="s">
        <v>7</v>
      </c>
      <c r="G5" s="160" t="s">
        <v>8</v>
      </c>
      <c r="H5" s="160" t="s">
        <v>9</v>
      </c>
    </row>
    <row r="6" spans="1:8" ht="15.75">
      <c r="A6" s="210" t="s">
        <v>152</v>
      </c>
      <c r="B6" s="210"/>
      <c r="C6" s="137"/>
      <c r="D6" s="137"/>
      <c r="E6" s="210" t="s">
        <v>181</v>
      </c>
      <c r="F6" s="211"/>
      <c r="G6" s="212"/>
      <c r="H6" s="212"/>
    </row>
    <row r="7" spans="1:8" ht="31.5">
      <c r="A7" s="210" t="s">
        <v>151</v>
      </c>
      <c r="B7" s="213"/>
      <c r="C7" s="214"/>
      <c r="D7" s="131"/>
      <c r="E7" s="210" t="s">
        <v>182</v>
      </c>
      <c r="F7" s="211"/>
      <c r="G7" s="212"/>
      <c r="H7" s="212"/>
    </row>
    <row r="8" spans="1:8" ht="15.75">
      <c r="A8" s="215" t="s">
        <v>57</v>
      </c>
      <c r="B8" s="126" t="s">
        <v>567</v>
      </c>
      <c r="C8" s="496">
        <v>82595</v>
      </c>
      <c r="D8" s="497">
        <v>86396</v>
      </c>
      <c r="E8" s="215" t="s">
        <v>183</v>
      </c>
      <c r="F8" s="152" t="s">
        <v>597</v>
      </c>
      <c r="G8" s="496">
        <v>233775</v>
      </c>
      <c r="H8" s="497">
        <v>246861</v>
      </c>
    </row>
    <row r="9" spans="1:8" ht="15.75">
      <c r="A9" s="215" t="s">
        <v>153</v>
      </c>
      <c r="B9" s="126" t="s">
        <v>568</v>
      </c>
      <c r="C9" s="496">
        <v>58004</v>
      </c>
      <c r="D9" s="497">
        <v>65661</v>
      </c>
      <c r="E9" s="215" t="s">
        <v>184</v>
      </c>
      <c r="F9" s="152" t="s">
        <v>598</v>
      </c>
      <c r="G9" s="496">
        <v>647909</v>
      </c>
      <c r="H9" s="497">
        <v>628123</v>
      </c>
    </row>
    <row r="10" spans="1:8" ht="15.75">
      <c r="A10" s="215" t="s">
        <v>154</v>
      </c>
      <c r="B10" s="126" t="s">
        <v>569</v>
      </c>
      <c r="C10" s="496">
        <v>27559</v>
      </c>
      <c r="D10" s="497">
        <v>26326</v>
      </c>
      <c r="E10" s="216" t="s">
        <v>185</v>
      </c>
      <c r="F10" s="152" t="s">
        <v>599</v>
      </c>
      <c r="G10" s="496">
        <v>6624</v>
      </c>
      <c r="H10" s="497">
        <v>8897</v>
      </c>
    </row>
    <row r="11" spans="1:8" ht="15.75">
      <c r="A11" s="215" t="s">
        <v>155</v>
      </c>
      <c r="B11" s="126" t="s">
        <v>570</v>
      </c>
      <c r="C11" s="496">
        <v>74348</v>
      </c>
      <c r="D11" s="497">
        <v>68518</v>
      </c>
      <c r="E11" s="216" t="s">
        <v>141</v>
      </c>
      <c r="F11" s="152" t="s">
        <v>600</v>
      </c>
      <c r="G11" s="496">
        <v>1215</v>
      </c>
      <c r="H11" s="497">
        <v>1645</v>
      </c>
    </row>
    <row r="12" spans="1:18" ht="15.75">
      <c r="A12" s="215" t="s">
        <v>156</v>
      </c>
      <c r="B12" s="126" t="s">
        <v>571</v>
      </c>
      <c r="C12" s="496">
        <v>12656</v>
      </c>
      <c r="D12" s="497">
        <v>12983</v>
      </c>
      <c r="E12" s="241" t="s">
        <v>186</v>
      </c>
      <c r="F12" s="157" t="s">
        <v>601</v>
      </c>
      <c r="G12" s="498">
        <f>SUM(G8:G11)</f>
        <v>889523</v>
      </c>
      <c r="H12" s="499">
        <f>SUM(H8:H11)</f>
        <v>885526</v>
      </c>
      <c r="I12" s="218"/>
      <c r="J12" s="218"/>
      <c r="K12" s="218"/>
      <c r="L12" s="218"/>
      <c r="M12" s="218"/>
      <c r="N12" s="218"/>
      <c r="O12" s="218"/>
      <c r="P12" s="218"/>
      <c r="Q12" s="218"/>
      <c r="R12" s="218"/>
    </row>
    <row r="13" spans="1:8" ht="31.5">
      <c r="A13" s="215" t="s">
        <v>157</v>
      </c>
      <c r="B13" s="126" t="s">
        <v>572</v>
      </c>
      <c r="C13" s="496">
        <v>575432</v>
      </c>
      <c r="D13" s="497">
        <v>568590</v>
      </c>
      <c r="E13" s="216"/>
      <c r="F13" s="153"/>
      <c r="G13" s="500"/>
      <c r="H13" s="501"/>
    </row>
    <row r="14" spans="1:8" ht="31.5">
      <c r="A14" s="215" t="s">
        <v>158</v>
      </c>
      <c r="B14" s="126" t="s">
        <v>573</v>
      </c>
      <c r="C14" s="496">
        <v>3414</v>
      </c>
      <c r="D14" s="497">
        <v>-4207</v>
      </c>
      <c r="E14" s="210" t="s">
        <v>187</v>
      </c>
      <c r="F14" s="158" t="s">
        <v>602</v>
      </c>
      <c r="G14" s="513">
        <v>1170</v>
      </c>
      <c r="H14" s="514">
        <v>1037</v>
      </c>
    </row>
    <row r="15" spans="1:8" ht="15.75">
      <c r="A15" s="215" t="s">
        <v>159</v>
      </c>
      <c r="B15" s="126" t="s">
        <v>574</v>
      </c>
      <c r="C15" s="496">
        <v>14286</v>
      </c>
      <c r="D15" s="497">
        <v>11599</v>
      </c>
      <c r="E15" s="215" t="s">
        <v>188</v>
      </c>
      <c r="F15" s="153" t="s">
        <v>603</v>
      </c>
      <c r="G15" s="496"/>
      <c r="H15" s="497"/>
    </row>
    <row r="16" spans="1:8" ht="15.75">
      <c r="A16" s="219" t="s">
        <v>160</v>
      </c>
      <c r="B16" s="126" t="s">
        <v>575</v>
      </c>
      <c r="C16" s="496">
        <v>1822</v>
      </c>
      <c r="D16" s="497"/>
      <c r="E16" s="213"/>
      <c r="F16" s="154"/>
      <c r="G16" s="500"/>
      <c r="H16" s="501"/>
    </row>
    <row r="17" spans="1:8" ht="15.75">
      <c r="A17" s="219" t="s">
        <v>161</v>
      </c>
      <c r="B17" s="126" t="s">
        <v>576</v>
      </c>
      <c r="C17" s="496"/>
      <c r="D17" s="497"/>
      <c r="E17" s="210" t="s">
        <v>189</v>
      </c>
      <c r="F17" s="154"/>
      <c r="G17" s="500"/>
      <c r="H17" s="501"/>
    </row>
    <row r="18" spans="1:15" ht="15.75">
      <c r="A18" s="220" t="s">
        <v>162</v>
      </c>
      <c r="B18" s="127" t="s">
        <v>577</v>
      </c>
      <c r="C18" s="498">
        <f>SUM(C8:C14)+C15</f>
        <v>848294</v>
      </c>
      <c r="D18" s="499">
        <f>SUM(D8:D14)+D15</f>
        <v>835866</v>
      </c>
      <c r="E18" s="154" t="s">
        <v>190</v>
      </c>
      <c r="F18" s="153" t="s">
        <v>604</v>
      </c>
      <c r="G18" s="496">
        <v>6351</v>
      </c>
      <c r="H18" s="497">
        <v>6661</v>
      </c>
      <c r="I18" s="218"/>
      <c r="J18" s="218"/>
      <c r="K18" s="218"/>
      <c r="L18" s="218"/>
      <c r="M18" s="218"/>
      <c r="N18" s="218"/>
      <c r="O18" s="218"/>
    </row>
    <row r="19" spans="1:8" ht="15.75">
      <c r="A19" s="213"/>
      <c r="B19" s="126"/>
      <c r="C19" s="500"/>
      <c r="D19" s="501"/>
      <c r="E19" s="221" t="s">
        <v>191</v>
      </c>
      <c r="F19" s="153" t="s">
        <v>605</v>
      </c>
      <c r="G19" s="496">
        <v>53</v>
      </c>
      <c r="H19" s="497">
        <v>6</v>
      </c>
    </row>
    <row r="20" spans="1:8" ht="31.5">
      <c r="A20" s="210" t="s">
        <v>163</v>
      </c>
      <c r="B20" s="128"/>
      <c r="C20" s="500"/>
      <c r="D20" s="501"/>
      <c r="E20" s="215" t="s">
        <v>192</v>
      </c>
      <c r="F20" s="153" t="s">
        <v>606</v>
      </c>
      <c r="G20" s="496">
        <v>1600</v>
      </c>
      <c r="H20" s="497">
        <v>161</v>
      </c>
    </row>
    <row r="21" spans="1:8" ht="31.5">
      <c r="A21" s="211" t="s">
        <v>164</v>
      </c>
      <c r="B21" s="128" t="s">
        <v>578</v>
      </c>
      <c r="C21" s="496">
        <v>9432</v>
      </c>
      <c r="D21" s="497">
        <v>9277</v>
      </c>
      <c r="E21" s="154" t="s">
        <v>193</v>
      </c>
      <c r="F21" s="153" t="s">
        <v>607</v>
      </c>
      <c r="G21" s="496"/>
      <c r="H21" s="497"/>
    </row>
    <row r="22" spans="1:8" ht="31.5">
      <c r="A22" s="215" t="s">
        <v>165</v>
      </c>
      <c r="B22" s="128" t="s">
        <v>579</v>
      </c>
      <c r="C22" s="496"/>
      <c r="D22" s="497"/>
      <c r="E22" s="215" t="s">
        <v>194</v>
      </c>
      <c r="F22" s="153" t="s">
        <v>608</v>
      </c>
      <c r="G22" s="496">
        <v>14488</v>
      </c>
      <c r="H22" s="497">
        <v>7222</v>
      </c>
    </row>
    <row r="23" spans="1:18" ht="15.75">
      <c r="A23" s="215" t="s">
        <v>166</v>
      </c>
      <c r="B23" s="128" t="s">
        <v>580</v>
      </c>
      <c r="C23" s="496">
        <v>1549</v>
      </c>
      <c r="D23" s="497">
        <v>18894</v>
      </c>
      <c r="E23" s="241" t="s">
        <v>195</v>
      </c>
      <c r="F23" s="158" t="s">
        <v>609</v>
      </c>
      <c r="G23" s="498">
        <f>SUM(G18:G22)</f>
        <v>22492</v>
      </c>
      <c r="H23" s="499">
        <f>SUM(H18:H22)</f>
        <v>14050</v>
      </c>
      <c r="I23" s="218"/>
      <c r="J23" s="218"/>
      <c r="K23" s="218"/>
      <c r="L23" s="218"/>
      <c r="M23" s="218"/>
      <c r="N23" s="218"/>
      <c r="O23" s="218"/>
      <c r="P23" s="218"/>
      <c r="Q23" s="218"/>
      <c r="R23" s="218"/>
    </row>
    <row r="24" spans="1:8" ht="15.75">
      <c r="A24" s="215" t="s">
        <v>167</v>
      </c>
      <c r="B24" s="128" t="s">
        <v>581</v>
      </c>
      <c r="C24" s="496">
        <v>2206</v>
      </c>
      <c r="D24" s="497">
        <v>7726</v>
      </c>
      <c r="E24" s="221"/>
      <c r="F24" s="154"/>
      <c r="G24" s="500"/>
      <c r="H24" s="501"/>
    </row>
    <row r="25" spans="1:14" ht="15.75">
      <c r="A25" s="220" t="s">
        <v>168</v>
      </c>
      <c r="B25" s="129" t="s">
        <v>582</v>
      </c>
      <c r="C25" s="498">
        <f>SUM(C21:C24)</f>
        <v>13187</v>
      </c>
      <c r="D25" s="499">
        <f>SUM(D21:D24)</f>
        <v>35897</v>
      </c>
      <c r="E25" s="215"/>
      <c r="F25" s="154"/>
      <c r="G25" s="500"/>
      <c r="H25" s="501"/>
      <c r="I25" s="218"/>
      <c r="J25" s="218"/>
      <c r="K25" s="218"/>
      <c r="L25" s="218"/>
      <c r="M25" s="218"/>
      <c r="N25" s="218"/>
    </row>
    <row r="26" spans="1:8" ht="16.5" thickBot="1">
      <c r="A26" s="217"/>
      <c r="B26" s="129"/>
      <c r="C26" s="502"/>
      <c r="D26" s="503"/>
      <c r="E26" s="215"/>
      <c r="F26" s="154"/>
      <c r="G26" s="515"/>
      <c r="H26" s="516"/>
    </row>
    <row r="27" spans="1:18" ht="31.5">
      <c r="A27" s="210" t="s">
        <v>169</v>
      </c>
      <c r="B27" s="130" t="s">
        <v>583</v>
      </c>
      <c r="C27" s="504">
        <f>C25+C18</f>
        <v>861481</v>
      </c>
      <c r="D27" s="505">
        <f>D25+D18</f>
        <v>871763</v>
      </c>
      <c r="E27" s="210" t="s">
        <v>196</v>
      </c>
      <c r="F27" s="158" t="s">
        <v>610</v>
      </c>
      <c r="G27" s="517">
        <f>G12+G14+G23</f>
        <v>913185</v>
      </c>
      <c r="H27" s="518">
        <f>H12+H14+H23</f>
        <v>900613</v>
      </c>
      <c r="I27" s="218"/>
      <c r="J27" s="218"/>
      <c r="K27" s="218"/>
      <c r="L27" s="218"/>
      <c r="M27" s="218"/>
      <c r="N27" s="218"/>
      <c r="O27" s="218"/>
      <c r="P27" s="218"/>
      <c r="Q27" s="218"/>
      <c r="R27" s="218"/>
    </row>
    <row r="28" spans="1:8" ht="15.75">
      <c r="A28" s="210"/>
      <c r="B28" s="130"/>
      <c r="C28" s="137"/>
      <c r="D28" s="506"/>
      <c r="E28" s="210"/>
      <c r="F28" s="153"/>
      <c r="G28" s="500"/>
      <c r="H28" s="501"/>
    </row>
    <row r="29" spans="1:18" ht="15.75">
      <c r="A29" s="210" t="s">
        <v>170</v>
      </c>
      <c r="B29" s="130" t="s">
        <v>584</v>
      </c>
      <c r="C29" s="507">
        <f>IF((G27-C27)&gt;0,G27-C27,0)</f>
        <v>51704</v>
      </c>
      <c r="D29" s="508">
        <f>IF((H27-D27)&gt;0,H27-D27,0)</f>
        <v>28850</v>
      </c>
      <c r="E29" s="210" t="s">
        <v>197</v>
      </c>
      <c r="F29" s="158" t="s">
        <v>611</v>
      </c>
      <c r="G29" s="498">
        <f>IF((C27-G27)&gt;0,C27-G27,0)</f>
        <v>0</v>
      </c>
      <c r="H29" s="499">
        <f>IF((D27-H27)&gt;0,D27-H27,0)</f>
        <v>0</v>
      </c>
      <c r="I29" s="218"/>
      <c r="J29" s="218"/>
      <c r="K29" s="218"/>
      <c r="L29" s="218"/>
      <c r="M29" s="218"/>
      <c r="N29" s="218"/>
      <c r="O29" s="218"/>
      <c r="P29" s="218"/>
      <c r="Q29" s="218"/>
      <c r="R29" s="218"/>
    </row>
    <row r="30" spans="1:8" ht="31.5">
      <c r="A30" s="221" t="s">
        <v>171</v>
      </c>
      <c r="B30" s="129" t="s">
        <v>585</v>
      </c>
      <c r="C30" s="496">
        <v>8514</v>
      </c>
      <c r="D30" s="497"/>
      <c r="E30" s="215" t="s">
        <v>198</v>
      </c>
      <c r="F30" s="153" t="s">
        <v>612</v>
      </c>
      <c r="G30" s="496"/>
      <c r="H30" s="497">
        <v>1275</v>
      </c>
    </row>
    <row r="31" spans="1:8" ht="15.75">
      <c r="A31" s="215" t="s">
        <v>172</v>
      </c>
      <c r="B31" s="132" t="s">
        <v>586</v>
      </c>
      <c r="C31" s="496"/>
      <c r="D31" s="497"/>
      <c r="E31" s="215" t="s">
        <v>199</v>
      </c>
      <c r="F31" s="153" t="s">
        <v>613</v>
      </c>
      <c r="G31" s="496"/>
      <c r="H31" s="497"/>
    </row>
    <row r="32" spans="1:18" ht="16.5" thickBot="1">
      <c r="A32" s="222" t="s">
        <v>173</v>
      </c>
      <c r="B32" s="129" t="s">
        <v>587</v>
      </c>
      <c r="C32" s="509">
        <f>C27-C30+C31</f>
        <v>852967</v>
      </c>
      <c r="D32" s="510">
        <f>D27-D30+D31</f>
        <v>871763</v>
      </c>
      <c r="E32" s="210" t="s">
        <v>200</v>
      </c>
      <c r="F32" s="158" t="s">
        <v>614</v>
      </c>
      <c r="G32" s="502">
        <f>G31-G30+G27</f>
        <v>913185</v>
      </c>
      <c r="H32" s="503">
        <f>H31-H30+H27</f>
        <v>899338</v>
      </c>
      <c r="I32" s="218"/>
      <c r="J32" s="218"/>
      <c r="K32" s="218"/>
      <c r="L32" s="218"/>
      <c r="M32" s="218"/>
      <c r="N32" s="218"/>
      <c r="O32" s="218"/>
      <c r="P32" s="218"/>
      <c r="Q32" s="218"/>
      <c r="R32" s="218"/>
    </row>
    <row r="33" spans="1:18" ht="15.75">
      <c r="A33" s="222" t="s">
        <v>436</v>
      </c>
      <c r="B33" s="130" t="s">
        <v>588</v>
      </c>
      <c r="C33" s="504">
        <f>IF((G32-C32)&gt;0,G32-C32,0)</f>
        <v>60218</v>
      </c>
      <c r="D33" s="505">
        <f>IF((H32-D32)&gt;0,H32-D32,0)</f>
        <v>27575</v>
      </c>
      <c r="E33" s="222" t="s">
        <v>201</v>
      </c>
      <c r="F33" s="158" t="s">
        <v>615</v>
      </c>
      <c r="G33" s="517">
        <f>IF((C32-G32)&gt;0,C32-G32,0)</f>
        <v>0</v>
      </c>
      <c r="H33" s="518">
        <f>IF((D32-H32)&gt;0,D32-H32,0)</f>
        <v>0</v>
      </c>
      <c r="I33" s="218"/>
      <c r="J33" s="218"/>
      <c r="K33" s="218"/>
      <c r="L33" s="218"/>
      <c r="M33" s="218"/>
      <c r="N33" s="218"/>
      <c r="O33" s="218"/>
      <c r="P33" s="218"/>
      <c r="Q33" s="218"/>
      <c r="R33" s="218"/>
    </row>
    <row r="34" spans="1:14" ht="15.75">
      <c r="A34" s="210" t="s">
        <v>174</v>
      </c>
      <c r="B34" s="129" t="s">
        <v>589</v>
      </c>
      <c r="C34" s="498">
        <f>C35+C36+C37</f>
        <v>9526</v>
      </c>
      <c r="D34" s="499">
        <f>D35+D36+D37</f>
        <v>4975</v>
      </c>
      <c r="E34" s="223"/>
      <c r="F34" s="154"/>
      <c r="G34" s="500"/>
      <c r="H34" s="501"/>
      <c r="I34" s="218"/>
      <c r="J34" s="218"/>
      <c r="K34" s="218"/>
      <c r="L34" s="218"/>
      <c r="M34" s="218"/>
      <c r="N34" s="218"/>
    </row>
    <row r="35" spans="1:8" ht="15.75">
      <c r="A35" s="224" t="s">
        <v>175</v>
      </c>
      <c r="B35" s="128" t="s">
        <v>590</v>
      </c>
      <c r="C35" s="496">
        <v>9526</v>
      </c>
      <c r="D35" s="497">
        <v>4975</v>
      </c>
      <c r="E35" s="223"/>
      <c r="F35" s="154"/>
      <c r="G35" s="500"/>
      <c r="H35" s="501"/>
    </row>
    <row r="36" spans="1:8" ht="15.75">
      <c r="A36" s="224" t="s">
        <v>176</v>
      </c>
      <c r="B36" s="133" t="s">
        <v>591</v>
      </c>
      <c r="C36" s="496"/>
      <c r="D36" s="497"/>
      <c r="E36" s="223"/>
      <c r="F36" s="155"/>
      <c r="G36" s="500"/>
      <c r="H36" s="501"/>
    </row>
    <row r="37" spans="1:8" ht="15.75">
      <c r="A37" s="225" t="s">
        <v>177</v>
      </c>
      <c r="B37" s="133" t="s">
        <v>592</v>
      </c>
      <c r="C37" s="496"/>
      <c r="D37" s="497"/>
      <c r="E37" s="223"/>
      <c r="F37" s="155"/>
      <c r="G37" s="500"/>
      <c r="H37" s="501"/>
    </row>
    <row r="38" spans="1:18" ht="15.75">
      <c r="A38" s="226" t="s">
        <v>178</v>
      </c>
      <c r="B38" s="134" t="s">
        <v>593</v>
      </c>
      <c r="C38" s="507">
        <f>+IF((G32-C32-C34)&gt;0,G32-C32-C34,0)</f>
        <v>50692</v>
      </c>
      <c r="D38" s="508">
        <f>+IF((H32-D32-D34)&gt;0,H32-D32-D34,0)</f>
        <v>22600</v>
      </c>
      <c r="E38" s="227" t="s">
        <v>202</v>
      </c>
      <c r="F38" s="156" t="s">
        <v>616</v>
      </c>
      <c r="G38" s="507">
        <f>IF(G33&gt;0,IF(C34+G33&lt;0,0,C34+G33),IF(C33-C34&lt;0,C34-C33,0))</f>
        <v>0</v>
      </c>
      <c r="H38" s="508">
        <f>IF(H33&gt;0,IF(D34+H33&lt;0,0,D34+H33),IF(D33-D34&lt;0,D34-D33,0))</f>
        <v>0</v>
      </c>
      <c r="I38" s="218"/>
      <c r="J38" s="218"/>
      <c r="K38" s="218"/>
      <c r="L38" s="218"/>
      <c r="M38" s="218"/>
      <c r="N38" s="218"/>
      <c r="O38" s="218"/>
      <c r="P38" s="218"/>
      <c r="Q38" s="218"/>
      <c r="R38" s="218"/>
    </row>
    <row r="39" spans="1:8" ht="31.5">
      <c r="A39" s="210" t="s">
        <v>179</v>
      </c>
      <c r="B39" s="135" t="s">
        <v>594</v>
      </c>
      <c r="C39" s="496">
        <v>4350</v>
      </c>
      <c r="D39" s="497">
        <v>1286</v>
      </c>
      <c r="E39" s="210" t="s">
        <v>203</v>
      </c>
      <c r="F39" s="156" t="s">
        <v>617</v>
      </c>
      <c r="G39" s="519"/>
      <c r="H39" s="520"/>
    </row>
    <row r="40" spans="1:18" ht="32.25" thickBot="1">
      <c r="A40" s="210" t="s">
        <v>437</v>
      </c>
      <c r="B40" s="136" t="s">
        <v>595</v>
      </c>
      <c r="C40" s="502">
        <f>IF(G38=0,IF(C38-C39&gt;0,C38-C39+G39,0),IF(G38-G39&lt;0,G39-G38+C38,0))</f>
        <v>46342</v>
      </c>
      <c r="D40" s="503">
        <f>IF(H38=0,IF(D38-D39&gt;0,D38-D39+H39,0),IF(H38-H39&lt;0,H39-H38+D38,0))</f>
        <v>21314</v>
      </c>
      <c r="E40" s="210" t="s">
        <v>204</v>
      </c>
      <c r="F40" s="138" t="s">
        <v>618</v>
      </c>
      <c r="G40" s="502">
        <f>IF(C38=0,IF(G38-G39&gt;0,G38-G39+C39,0),IF(C38-C39&lt;0,C39-C38+G39,0))</f>
        <v>0</v>
      </c>
      <c r="H40" s="503">
        <f>IF(D38=0,IF(H38-H39&gt;0,H38-H39+D39,0),IF(D38-D39&lt;0,D39-D38+H39,0))</f>
        <v>0</v>
      </c>
      <c r="I40" s="218"/>
      <c r="J40" s="218"/>
      <c r="K40" s="218"/>
      <c r="L40" s="218"/>
      <c r="M40" s="218"/>
      <c r="N40" s="218"/>
      <c r="O40" s="218"/>
      <c r="P40" s="218"/>
      <c r="Q40" s="218"/>
      <c r="R40" s="218"/>
    </row>
    <row r="41" spans="1:18" ht="16.5" thickBot="1">
      <c r="A41" s="228" t="s">
        <v>180</v>
      </c>
      <c r="B41" s="136" t="s">
        <v>596</v>
      </c>
      <c r="C41" s="511">
        <f>C32+C34+C38</f>
        <v>913185</v>
      </c>
      <c r="D41" s="512">
        <f>D32+D34+D38</f>
        <v>899338</v>
      </c>
      <c r="E41" s="228" t="s">
        <v>180</v>
      </c>
      <c r="F41" s="134" t="s">
        <v>619</v>
      </c>
      <c r="G41" s="511">
        <f>G38+G32</f>
        <v>913185</v>
      </c>
      <c r="H41" s="512">
        <f>H38+H32</f>
        <v>899338</v>
      </c>
      <c r="I41" s="218"/>
      <c r="J41" s="218"/>
      <c r="K41" s="218"/>
      <c r="L41" s="218"/>
      <c r="M41" s="218"/>
      <c r="N41" s="218"/>
      <c r="O41" s="218"/>
      <c r="P41" s="218"/>
      <c r="Q41" s="218"/>
      <c r="R41" s="218"/>
    </row>
    <row r="42" spans="1:8" ht="15.75">
      <c r="A42" s="229"/>
      <c r="B42" s="230"/>
      <c r="C42" s="231"/>
      <c r="D42" s="231"/>
      <c r="E42" s="232"/>
      <c r="F42" s="233"/>
      <c r="G42" s="234"/>
      <c r="H42" s="234"/>
    </row>
    <row r="43" spans="1:15" ht="15.75">
      <c r="A43" s="441"/>
      <c r="B43" s="441"/>
      <c r="C43" s="441"/>
      <c r="D43" s="441"/>
      <c r="E43" s="441"/>
      <c r="F43" s="447"/>
      <c r="G43" s="447"/>
      <c r="H43" s="447"/>
      <c r="I43" s="218"/>
      <c r="J43" s="218"/>
      <c r="K43" s="218"/>
      <c r="L43" s="218"/>
      <c r="M43" s="218"/>
      <c r="N43" s="218"/>
      <c r="O43" s="218"/>
    </row>
    <row r="44" spans="1:8" ht="15.75">
      <c r="A44" s="441"/>
      <c r="B44" s="441"/>
      <c r="C44" s="441"/>
      <c r="D44" s="441"/>
      <c r="E44" s="441"/>
      <c r="F44" s="233"/>
      <c r="G44" s="235"/>
      <c r="H44" s="235"/>
    </row>
    <row r="45" spans="1:8" ht="12.75" customHeight="1">
      <c r="A45" s="441" t="str">
        <f>'Balance Sheet'!$A$98:$B$98</f>
        <v>Date of preparation: 1 March 2017</v>
      </c>
      <c r="B45" s="441"/>
      <c r="C45" s="441" t="str">
        <f>'Balance Sheet'!$C$98:$E$98</f>
        <v>Director: Ognian Donev</v>
      </c>
      <c r="D45" s="441"/>
      <c r="E45" s="441"/>
      <c r="F45" s="454" t="str">
        <f>'Balance Sheet'!$F$98:$H$98</f>
        <v>Preparer: Lyudmila Bondjova</v>
      </c>
      <c r="G45" s="448"/>
      <c r="H45" s="448"/>
    </row>
    <row r="46" spans="1:8" ht="15.75">
      <c r="A46" s="441"/>
      <c r="B46" s="441"/>
      <c r="C46" s="441"/>
      <c r="D46" s="441"/>
      <c r="E46" s="441"/>
      <c r="F46" s="233"/>
      <c r="G46" s="235"/>
      <c r="H46" s="235"/>
    </row>
    <row r="47" spans="1:8" ht="15.75">
      <c r="A47" s="441"/>
      <c r="B47" s="441"/>
      <c r="C47" s="441"/>
      <c r="D47" s="441"/>
      <c r="E47" s="441"/>
      <c r="F47" s="233"/>
      <c r="G47" s="235"/>
      <c r="H47" s="235"/>
    </row>
    <row r="48" spans="1:8" ht="15.75">
      <c r="A48" s="441"/>
      <c r="B48" s="441"/>
      <c r="C48" s="441"/>
      <c r="D48" s="441"/>
      <c r="E48" s="441"/>
      <c r="F48" s="233"/>
      <c r="G48" s="235"/>
      <c r="H48" s="235"/>
    </row>
    <row r="49" spans="1:8" ht="15.75">
      <c r="A49" s="441"/>
      <c r="B49" s="441"/>
      <c r="C49" s="441"/>
      <c r="D49" s="441"/>
      <c r="E49" s="441"/>
      <c r="F49" s="236"/>
      <c r="G49" s="238"/>
      <c r="H49" s="238"/>
    </row>
    <row r="50" spans="1:8" ht="15.75">
      <c r="A50" s="441"/>
      <c r="B50" s="441"/>
      <c r="C50" s="441"/>
      <c r="D50" s="441"/>
      <c r="E50" s="441"/>
      <c r="F50" s="236"/>
      <c r="G50" s="238"/>
      <c r="H50" s="238"/>
    </row>
    <row r="51" spans="1:8" ht="15.75">
      <c r="A51" s="236"/>
      <c r="B51" s="236"/>
      <c r="C51" s="237"/>
      <c r="D51" s="237"/>
      <c r="E51" s="236"/>
      <c r="F51" s="236"/>
      <c r="G51" s="238"/>
      <c r="H51" s="238"/>
    </row>
    <row r="52" spans="1:8" ht="15.75">
      <c r="A52" s="236"/>
      <c r="B52" s="236"/>
      <c r="C52" s="237"/>
      <c r="D52" s="237"/>
      <c r="E52" s="236"/>
      <c r="F52" s="236"/>
      <c r="G52" s="238"/>
      <c r="H52" s="238"/>
    </row>
    <row r="53" spans="1:8" ht="15.75">
      <c r="A53" s="236"/>
      <c r="B53" s="236"/>
      <c r="C53" s="237"/>
      <c r="D53" s="237"/>
      <c r="E53" s="236"/>
      <c r="F53" s="236"/>
      <c r="G53" s="238"/>
      <c r="H53" s="238"/>
    </row>
    <row r="54" spans="1:8" ht="15.75">
      <c r="A54" s="236"/>
      <c r="B54" s="236"/>
      <c r="C54" s="237"/>
      <c r="D54" s="237"/>
      <c r="E54" s="236"/>
      <c r="F54" s="236"/>
      <c r="G54" s="238"/>
      <c r="H54" s="238"/>
    </row>
    <row r="55" spans="1:8" ht="15.75">
      <c r="A55" s="236"/>
      <c r="B55" s="236"/>
      <c r="C55" s="237"/>
      <c r="D55" s="237"/>
      <c r="E55" s="236"/>
      <c r="F55" s="236"/>
      <c r="G55" s="238"/>
      <c r="H55" s="238"/>
    </row>
    <row r="56" spans="1:8" ht="15.75">
      <c r="A56" s="236"/>
      <c r="B56" s="236"/>
      <c r="C56" s="237"/>
      <c r="D56" s="237"/>
      <c r="E56" s="236"/>
      <c r="F56" s="236"/>
      <c r="G56" s="238"/>
      <c r="H56" s="238"/>
    </row>
    <row r="57" spans="1:8" ht="15.75">
      <c r="A57" s="236"/>
      <c r="B57" s="236"/>
      <c r="C57" s="237"/>
      <c r="D57" s="237"/>
      <c r="E57" s="236"/>
      <c r="F57" s="236"/>
      <c r="G57" s="238"/>
      <c r="H57" s="238"/>
    </row>
    <row r="58" spans="1:8" ht="15.75">
      <c r="A58" s="236"/>
      <c r="B58" s="236"/>
      <c r="C58" s="237"/>
      <c r="D58" s="237"/>
      <c r="E58" s="236"/>
      <c r="F58" s="236"/>
      <c r="G58" s="238"/>
      <c r="H58" s="238"/>
    </row>
    <row r="59" spans="1:8" ht="15.75">
      <c r="A59" s="236"/>
      <c r="B59" s="236"/>
      <c r="C59" s="237"/>
      <c r="D59" s="237"/>
      <c r="E59" s="236"/>
      <c r="F59" s="236"/>
      <c r="G59" s="238"/>
      <c r="H59" s="238"/>
    </row>
    <row r="60" spans="1:8" ht="15.75">
      <c r="A60" s="236"/>
      <c r="B60" s="236"/>
      <c r="C60" s="237"/>
      <c r="D60" s="237"/>
      <c r="E60" s="236"/>
      <c r="F60" s="236"/>
      <c r="G60" s="238"/>
      <c r="H60" s="238"/>
    </row>
    <row r="61" spans="1:8" ht="15.75">
      <c r="A61" s="236"/>
      <c r="B61" s="236"/>
      <c r="C61" s="237"/>
      <c r="D61" s="237"/>
      <c r="E61" s="236"/>
      <c r="F61" s="236"/>
      <c r="G61" s="238"/>
      <c r="H61" s="238"/>
    </row>
    <row r="62" spans="1:8" ht="15.75">
      <c r="A62" s="236"/>
      <c r="B62" s="236"/>
      <c r="C62" s="237"/>
      <c r="D62" s="237"/>
      <c r="E62" s="236"/>
      <c r="F62" s="236"/>
      <c r="G62" s="238"/>
      <c r="H62" s="238"/>
    </row>
    <row r="63" spans="1:8" ht="15.75">
      <c r="A63" s="236"/>
      <c r="B63" s="236"/>
      <c r="C63" s="237"/>
      <c r="D63" s="237"/>
      <c r="E63" s="236"/>
      <c r="F63" s="236"/>
      <c r="G63" s="238"/>
      <c r="H63" s="238"/>
    </row>
    <row r="64" spans="1:8" ht="15.75">
      <c r="A64" s="236"/>
      <c r="B64" s="236"/>
      <c r="C64" s="237"/>
      <c r="D64" s="237"/>
      <c r="E64" s="236"/>
      <c r="F64" s="236"/>
      <c r="G64" s="238"/>
      <c r="H64" s="238"/>
    </row>
    <row r="65" spans="1:8" ht="15.75">
      <c r="A65" s="236"/>
      <c r="B65" s="236"/>
      <c r="C65" s="237"/>
      <c r="D65" s="237"/>
      <c r="E65" s="236"/>
      <c r="F65" s="236"/>
      <c r="G65" s="238"/>
      <c r="H65" s="238"/>
    </row>
    <row r="66" spans="1:8" ht="15.75">
      <c r="A66" s="236"/>
      <c r="B66" s="236"/>
      <c r="C66" s="237"/>
      <c r="D66" s="237"/>
      <c r="E66" s="236"/>
      <c r="F66" s="236"/>
      <c r="G66" s="238"/>
      <c r="H66" s="238"/>
    </row>
    <row r="67" spans="1:8" ht="15.75">
      <c r="A67" s="236"/>
      <c r="B67" s="236"/>
      <c r="C67" s="237"/>
      <c r="D67" s="237"/>
      <c r="E67" s="236"/>
      <c r="F67" s="236"/>
      <c r="G67" s="238"/>
      <c r="H67" s="238"/>
    </row>
    <row r="68" spans="1:8" ht="15.75">
      <c r="A68" s="236"/>
      <c r="B68" s="236"/>
      <c r="C68" s="237"/>
      <c r="D68" s="237"/>
      <c r="E68" s="236"/>
      <c r="F68" s="236"/>
      <c r="G68" s="238"/>
      <c r="H68" s="238"/>
    </row>
    <row r="69" spans="1:8" ht="15.75">
      <c r="A69" s="236"/>
      <c r="B69" s="236"/>
      <c r="C69" s="237"/>
      <c r="D69" s="237"/>
      <c r="E69" s="236"/>
      <c r="F69" s="236"/>
      <c r="G69" s="238"/>
      <c r="H69" s="238"/>
    </row>
    <row r="70" spans="1:8" ht="15.75">
      <c r="A70" s="236"/>
      <c r="B70" s="236"/>
      <c r="C70" s="237"/>
      <c r="D70" s="237"/>
      <c r="E70" s="236"/>
      <c r="F70" s="236"/>
      <c r="G70" s="238"/>
      <c r="H70" s="238"/>
    </row>
    <row r="71" spans="1:8" ht="15.75">
      <c r="A71" s="236"/>
      <c r="B71" s="236"/>
      <c r="C71" s="237"/>
      <c r="D71" s="237"/>
      <c r="E71" s="236"/>
      <c r="F71" s="236"/>
      <c r="G71" s="238"/>
      <c r="H71" s="238"/>
    </row>
    <row r="72" spans="1:8" ht="15.75">
      <c r="A72" s="236"/>
      <c r="B72" s="236"/>
      <c r="C72" s="237"/>
      <c r="D72" s="237"/>
      <c r="E72" s="236"/>
      <c r="F72" s="236"/>
      <c r="G72" s="238"/>
      <c r="H72" s="238"/>
    </row>
    <row r="73" spans="1:8" ht="15.75">
      <c r="A73" s="236"/>
      <c r="B73" s="236"/>
      <c r="C73" s="237"/>
      <c r="D73" s="237"/>
      <c r="E73" s="236"/>
      <c r="F73" s="236"/>
      <c r="G73" s="238"/>
      <c r="H73" s="238"/>
    </row>
    <row r="74" spans="1:8" ht="15.75">
      <c r="A74" s="236"/>
      <c r="B74" s="236"/>
      <c r="C74" s="237"/>
      <c r="D74" s="237"/>
      <c r="E74" s="236"/>
      <c r="F74" s="236"/>
      <c r="G74" s="238"/>
      <c r="H74" s="238"/>
    </row>
    <row r="75" spans="1:8" ht="15.75">
      <c r="A75" s="236"/>
      <c r="B75" s="236"/>
      <c r="C75" s="237"/>
      <c r="D75" s="237"/>
      <c r="E75" s="236"/>
      <c r="F75" s="236"/>
      <c r="G75" s="238"/>
      <c r="H75" s="238"/>
    </row>
    <row r="76" spans="1:8" ht="15.75">
      <c r="A76" s="236"/>
      <c r="B76" s="236"/>
      <c r="C76" s="237"/>
      <c r="D76" s="237"/>
      <c r="E76" s="236"/>
      <c r="F76" s="236"/>
      <c r="G76" s="238"/>
      <c r="H76" s="238"/>
    </row>
    <row r="77" spans="1:8" ht="15.75">
      <c r="A77" s="236"/>
      <c r="B77" s="236"/>
      <c r="C77" s="237"/>
      <c r="D77" s="237"/>
      <c r="E77" s="236"/>
      <c r="F77" s="236"/>
      <c r="G77" s="238"/>
      <c r="H77" s="238"/>
    </row>
    <row r="78" spans="1:8" ht="15.75">
      <c r="A78" s="236"/>
      <c r="B78" s="236"/>
      <c r="C78" s="237"/>
      <c r="D78" s="237"/>
      <c r="E78" s="236"/>
      <c r="F78" s="236"/>
      <c r="G78" s="238"/>
      <c r="H78" s="238"/>
    </row>
    <row r="79" spans="1:8" ht="15.75">
      <c r="A79" s="236"/>
      <c r="B79" s="236"/>
      <c r="C79" s="237"/>
      <c r="D79" s="237"/>
      <c r="E79" s="236"/>
      <c r="F79" s="236"/>
      <c r="G79" s="238"/>
      <c r="H79" s="238"/>
    </row>
    <row r="80" spans="1:8" ht="15.75">
      <c r="A80" s="236"/>
      <c r="B80" s="236"/>
      <c r="C80" s="237"/>
      <c r="D80" s="237"/>
      <c r="E80" s="236"/>
      <c r="F80" s="236"/>
      <c r="G80" s="238"/>
      <c r="H80" s="238"/>
    </row>
    <row r="81" spans="1:8" ht="15.75">
      <c r="A81" s="236"/>
      <c r="B81" s="236"/>
      <c r="C81" s="237"/>
      <c r="D81" s="237"/>
      <c r="E81" s="236"/>
      <c r="F81" s="236"/>
      <c r="G81" s="238"/>
      <c r="H81" s="238"/>
    </row>
    <row r="82" spans="1:8" ht="15.75">
      <c r="A82" s="236"/>
      <c r="B82" s="236"/>
      <c r="C82" s="237"/>
      <c r="D82" s="237"/>
      <c r="E82" s="236"/>
      <c r="F82" s="236"/>
      <c r="G82" s="238"/>
      <c r="H82" s="238"/>
    </row>
    <row r="83" spans="1:8" ht="15.75">
      <c r="A83" s="236"/>
      <c r="B83" s="236"/>
      <c r="C83" s="237"/>
      <c r="D83" s="237"/>
      <c r="E83" s="236"/>
      <c r="F83" s="236"/>
      <c r="G83" s="238"/>
      <c r="H83" s="238"/>
    </row>
    <row r="84" spans="1:8" ht="15.75">
      <c r="A84" s="236"/>
      <c r="B84" s="236"/>
      <c r="C84" s="237"/>
      <c r="D84" s="237"/>
      <c r="E84" s="236"/>
      <c r="F84" s="236"/>
      <c r="G84" s="238"/>
      <c r="H84" s="238"/>
    </row>
    <row r="85" spans="1:8" ht="15.75">
      <c r="A85" s="236"/>
      <c r="B85" s="236"/>
      <c r="C85" s="237"/>
      <c r="D85" s="237"/>
      <c r="E85" s="236"/>
      <c r="F85" s="236"/>
      <c r="G85" s="238"/>
      <c r="H85" s="238"/>
    </row>
    <row r="86" spans="1:8" ht="15.75">
      <c r="A86" s="236"/>
      <c r="B86" s="236"/>
      <c r="C86" s="237"/>
      <c r="D86" s="237"/>
      <c r="E86" s="236"/>
      <c r="F86" s="236"/>
      <c r="G86" s="238"/>
      <c r="H86" s="238"/>
    </row>
    <row r="87" spans="1:8" ht="15.75">
      <c r="A87" s="236"/>
      <c r="B87" s="236"/>
      <c r="C87" s="237"/>
      <c r="D87" s="237"/>
      <c r="E87" s="236"/>
      <c r="F87" s="236"/>
      <c r="G87" s="238"/>
      <c r="H87" s="238"/>
    </row>
    <row r="88" spans="1:8" ht="15.75">
      <c r="A88" s="236"/>
      <c r="B88" s="236"/>
      <c r="C88" s="237"/>
      <c r="D88" s="237"/>
      <c r="E88" s="236"/>
      <c r="F88" s="236"/>
      <c r="G88" s="238"/>
      <c r="H88" s="238"/>
    </row>
    <row r="89" spans="1:8" ht="15.75">
      <c r="A89" s="236"/>
      <c r="B89" s="236"/>
      <c r="C89" s="237"/>
      <c r="D89" s="237"/>
      <c r="E89" s="236"/>
      <c r="F89" s="236"/>
      <c r="G89" s="238"/>
      <c r="H89" s="238"/>
    </row>
    <row r="90" spans="1:8" ht="15.75">
      <c r="A90" s="236"/>
      <c r="B90" s="236"/>
      <c r="C90" s="237"/>
      <c r="D90" s="237"/>
      <c r="E90" s="236"/>
      <c r="F90" s="236"/>
      <c r="G90" s="238"/>
      <c r="H90" s="238"/>
    </row>
    <row r="91" spans="1:8" ht="15.75">
      <c r="A91" s="236"/>
      <c r="B91" s="236"/>
      <c r="C91" s="237"/>
      <c r="D91" s="237"/>
      <c r="E91" s="236"/>
      <c r="F91" s="236"/>
      <c r="G91" s="238"/>
      <c r="H91" s="238"/>
    </row>
    <row r="92" spans="1:8" ht="15.75">
      <c r="A92" s="236"/>
      <c r="B92" s="236"/>
      <c r="C92" s="237"/>
      <c r="D92" s="237"/>
      <c r="E92" s="236"/>
      <c r="F92" s="236"/>
      <c r="G92" s="238"/>
      <c r="H92" s="238"/>
    </row>
    <row r="93" spans="1:8" ht="15.75">
      <c r="A93" s="236"/>
      <c r="B93" s="236"/>
      <c r="C93" s="237"/>
      <c r="D93" s="237"/>
      <c r="E93" s="236"/>
      <c r="F93" s="236"/>
      <c r="G93" s="238"/>
      <c r="H93" s="238"/>
    </row>
    <row r="94" spans="1:8" ht="15.75">
      <c r="A94" s="236"/>
      <c r="B94" s="236"/>
      <c r="C94" s="237"/>
      <c r="D94" s="237"/>
      <c r="E94" s="236"/>
      <c r="F94" s="236"/>
      <c r="G94" s="238"/>
      <c r="H94" s="238"/>
    </row>
    <row r="95" spans="1:8" ht="15.75">
      <c r="A95" s="236"/>
      <c r="B95" s="236"/>
      <c r="C95" s="237"/>
      <c r="D95" s="237"/>
      <c r="E95" s="236"/>
      <c r="F95" s="236"/>
      <c r="G95" s="238"/>
      <c r="H95" s="238"/>
    </row>
    <row r="96" spans="1:8" ht="15.75">
      <c r="A96" s="236"/>
      <c r="B96" s="236"/>
      <c r="C96" s="237"/>
      <c r="D96" s="237"/>
      <c r="E96" s="236"/>
      <c r="F96" s="236"/>
      <c r="G96" s="238"/>
      <c r="H96" s="238"/>
    </row>
    <row r="97" spans="1:8" ht="15.75">
      <c r="A97" s="236"/>
      <c r="B97" s="236"/>
      <c r="C97" s="237"/>
      <c r="D97" s="237"/>
      <c r="E97" s="236"/>
      <c r="F97" s="236"/>
      <c r="G97" s="238"/>
      <c r="H97" s="238"/>
    </row>
    <row r="98" spans="1:8" ht="15.75">
      <c r="A98" s="236"/>
      <c r="B98" s="236"/>
      <c r="C98" s="237"/>
      <c r="D98" s="237"/>
      <c r="E98" s="236"/>
      <c r="F98" s="236"/>
      <c r="G98" s="238"/>
      <c r="H98" s="238"/>
    </row>
    <row r="99" spans="1:8" ht="15.75">
      <c r="A99" s="236"/>
      <c r="B99" s="236"/>
      <c r="C99" s="237"/>
      <c r="D99" s="237"/>
      <c r="E99" s="236"/>
      <c r="F99" s="236"/>
      <c r="G99" s="238"/>
      <c r="H99" s="238"/>
    </row>
    <row r="100" spans="1:8" ht="15.75">
      <c r="A100" s="236"/>
      <c r="B100" s="236"/>
      <c r="C100" s="237"/>
      <c r="D100" s="237"/>
      <c r="E100" s="236"/>
      <c r="F100" s="236"/>
      <c r="G100" s="238"/>
      <c r="H100" s="238"/>
    </row>
    <row r="101" spans="1:8" ht="15.75">
      <c r="A101" s="236"/>
      <c r="B101" s="236"/>
      <c r="C101" s="237"/>
      <c r="D101" s="237"/>
      <c r="E101" s="236"/>
      <c r="F101" s="236"/>
      <c r="G101" s="238"/>
      <c r="H101" s="238"/>
    </row>
    <row r="102" spans="1:6" ht="15.75">
      <c r="A102" s="236"/>
      <c r="B102" s="236"/>
      <c r="C102" s="239"/>
      <c r="D102" s="239"/>
      <c r="E102" s="236"/>
      <c r="F102" s="236"/>
    </row>
    <row r="103" spans="1:6" ht="15.75">
      <c r="A103" s="236"/>
      <c r="B103" s="236"/>
      <c r="C103" s="239"/>
      <c r="D103" s="239"/>
      <c r="E103" s="236"/>
      <c r="F103" s="236"/>
    </row>
    <row r="104" spans="1:6" ht="15.75">
      <c r="A104" s="236"/>
      <c r="B104" s="236"/>
      <c r="C104" s="239"/>
      <c r="D104" s="239"/>
      <c r="E104" s="236"/>
      <c r="F104" s="236"/>
    </row>
    <row r="105" spans="1:6" ht="15.75">
      <c r="A105" s="236"/>
      <c r="B105" s="236"/>
      <c r="C105" s="239"/>
      <c r="D105" s="239"/>
      <c r="E105" s="236"/>
      <c r="F105" s="236"/>
    </row>
    <row r="106" spans="1:6" ht="15.75">
      <c r="A106" s="236"/>
      <c r="B106" s="236"/>
      <c r="C106" s="239"/>
      <c r="D106" s="239"/>
      <c r="E106" s="236"/>
      <c r="F106" s="236"/>
    </row>
    <row r="107" spans="1:6" ht="15.75">
      <c r="A107" s="236"/>
      <c r="B107" s="236"/>
      <c r="C107" s="239"/>
      <c r="D107" s="239"/>
      <c r="E107" s="236"/>
      <c r="F107" s="236"/>
    </row>
    <row r="108" spans="1:6" ht="15.75">
      <c r="A108" s="236"/>
      <c r="B108" s="236"/>
      <c r="C108" s="239"/>
      <c r="D108" s="239"/>
      <c r="E108" s="236"/>
      <c r="F108" s="236"/>
    </row>
    <row r="109" spans="1:6" ht="15.75">
      <c r="A109" s="236"/>
      <c r="B109" s="236"/>
      <c r="C109" s="239"/>
      <c r="D109" s="239"/>
      <c r="E109" s="236"/>
      <c r="F109" s="236"/>
    </row>
    <row r="110" spans="1:6" ht="15.75">
      <c r="A110" s="236"/>
      <c r="B110" s="236"/>
      <c r="C110" s="239"/>
      <c r="D110" s="239"/>
      <c r="E110" s="236"/>
      <c r="F110" s="236"/>
    </row>
    <row r="111" spans="1:6" ht="15.75">
      <c r="A111" s="236"/>
      <c r="B111" s="236"/>
      <c r="C111" s="239"/>
      <c r="D111" s="239"/>
      <c r="E111" s="236"/>
      <c r="F111" s="236"/>
    </row>
    <row r="112" spans="1:6" ht="15.75">
      <c r="A112" s="236"/>
      <c r="B112" s="236"/>
      <c r="C112" s="239"/>
      <c r="D112" s="239"/>
      <c r="E112" s="236"/>
      <c r="F112" s="236"/>
    </row>
    <row r="113" spans="1:6" ht="15.75">
      <c r="A113" s="236"/>
      <c r="B113" s="236"/>
      <c r="C113" s="239"/>
      <c r="D113" s="239"/>
      <c r="E113" s="236"/>
      <c r="F113" s="236"/>
    </row>
    <row r="114" spans="1:6" ht="15.75">
      <c r="A114" s="236"/>
      <c r="B114" s="236"/>
      <c r="C114" s="239"/>
      <c r="D114" s="239"/>
      <c r="E114" s="236"/>
      <c r="F114" s="236"/>
    </row>
    <row r="115" spans="1:6" ht="15.75">
      <c r="A115" s="236"/>
      <c r="B115" s="236"/>
      <c r="C115" s="239"/>
      <c r="D115" s="239"/>
      <c r="E115" s="236"/>
      <c r="F115" s="236"/>
    </row>
    <row r="116" spans="1:6" ht="15.75">
      <c r="A116" s="236"/>
      <c r="B116" s="236"/>
      <c r="C116" s="239"/>
      <c r="D116" s="239"/>
      <c r="E116" s="236"/>
      <c r="F116" s="236"/>
    </row>
    <row r="117" spans="1:6" ht="15.75">
      <c r="A117" s="236"/>
      <c r="B117" s="236"/>
      <c r="C117" s="239"/>
      <c r="D117" s="239"/>
      <c r="E117" s="236"/>
      <c r="F117" s="236"/>
    </row>
    <row r="118" spans="1:6" ht="15.75">
      <c r="A118" s="236"/>
      <c r="B118" s="236"/>
      <c r="C118" s="239"/>
      <c r="D118" s="239"/>
      <c r="E118" s="236"/>
      <c r="F118" s="236"/>
    </row>
    <row r="119" spans="1:6" ht="15.75">
      <c r="A119" s="236"/>
      <c r="B119" s="236"/>
      <c r="C119" s="239"/>
      <c r="D119" s="239"/>
      <c r="E119" s="236"/>
      <c r="F119" s="236"/>
    </row>
    <row r="120" spans="1:6" ht="15.75">
      <c r="A120" s="236"/>
      <c r="B120" s="236"/>
      <c r="C120" s="239"/>
      <c r="D120" s="239"/>
      <c r="E120" s="236"/>
      <c r="F120" s="236"/>
    </row>
    <row r="121" spans="1:6" ht="15.75">
      <c r="A121" s="236"/>
      <c r="B121" s="236"/>
      <c r="C121" s="239"/>
      <c r="D121" s="239"/>
      <c r="E121" s="236"/>
      <c r="F121" s="236"/>
    </row>
    <row r="122" spans="1:6" ht="15.75">
      <c r="A122" s="236"/>
      <c r="B122" s="236"/>
      <c r="C122" s="239"/>
      <c r="D122" s="239"/>
      <c r="E122" s="236"/>
      <c r="F122" s="236"/>
    </row>
    <row r="123" spans="1:6" ht="15.75">
      <c r="A123" s="236"/>
      <c r="B123" s="236"/>
      <c r="C123" s="239"/>
      <c r="D123" s="239"/>
      <c r="E123" s="236"/>
      <c r="F123" s="236"/>
    </row>
    <row r="124" spans="1:6" ht="15.75">
      <c r="A124" s="236"/>
      <c r="B124" s="236"/>
      <c r="C124" s="239"/>
      <c r="D124" s="239"/>
      <c r="E124" s="236"/>
      <c r="F124" s="236"/>
    </row>
    <row r="125" spans="1:6" ht="15.75">
      <c r="A125" s="236"/>
      <c r="B125" s="236"/>
      <c r="C125" s="239"/>
      <c r="D125" s="239"/>
      <c r="E125" s="236"/>
      <c r="F125" s="236"/>
    </row>
    <row r="126" spans="1:6" ht="15.75">
      <c r="A126" s="236"/>
      <c r="B126" s="236"/>
      <c r="C126" s="239"/>
      <c r="D126" s="239"/>
      <c r="E126" s="236"/>
      <c r="F126" s="236"/>
    </row>
    <row r="127" spans="1:6" ht="15.75">
      <c r="A127" s="236"/>
      <c r="B127" s="236"/>
      <c r="C127" s="239"/>
      <c r="D127" s="239"/>
      <c r="E127" s="236"/>
      <c r="F127" s="236"/>
    </row>
    <row r="128" spans="1:6" ht="15.75">
      <c r="A128" s="236"/>
      <c r="B128" s="236"/>
      <c r="C128" s="239"/>
      <c r="D128" s="239"/>
      <c r="E128" s="236"/>
      <c r="F128" s="236"/>
    </row>
    <row r="129" spans="1:6" ht="15.75">
      <c r="A129" s="236"/>
      <c r="B129" s="236"/>
      <c r="C129" s="239"/>
      <c r="D129" s="239"/>
      <c r="E129" s="236"/>
      <c r="F129" s="236"/>
    </row>
    <row r="130" spans="1:6" ht="15.75">
      <c r="A130" s="236"/>
      <c r="B130" s="236"/>
      <c r="C130" s="239"/>
      <c r="D130" s="239"/>
      <c r="E130" s="236"/>
      <c r="F130" s="236"/>
    </row>
    <row r="131" spans="1:6" ht="15.75">
      <c r="A131" s="236"/>
      <c r="B131" s="236"/>
      <c r="C131" s="239"/>
      <c r="D131" s="239"/>
      <c r="E131" s="236"/>
      <c r="F131" s="236"/>
    </row>
    <row r="132" spans="1:6" ht="15.75">
      <c r="A132" s="236"/>
      <c r="B132" s="236"/>
      <c r="C132" s="239"/>
      <c r="D132" s="239"/>
      <c r="E132" s="236"/>
      <c r="F132" s="236"/>
    </row>
    <row r="133" spans="1:6" ht="15.75">
      <c r="A133" s="236"/>
      <c r="B133" s="236"/>
      <c r="C133" s="239"/>
      <c r="D133" s="239"/>
      <c r="E133" s="236"/>
      <c r="F133" s="236"/>
    </row>
    <row r="134" spans="1:6" ht="15.75">
      <c r="A134" s="236"/>
      <c r="B134" s="236"/>
      <c r="C134" s="239"/>
      <c r="D134" s="239"/>
      <c r="E134" s="236"/>
      <c r="F134" s="236"/>
    </row>
    <row r="135" spans="1:6" ht="15.75">
      <c r="A135" s="236"/>
      <c r="B135" s="236"/>
      <c r="C135" s="239"/>
      <c r="D135" s="239"/>
      <c r="E135" s="236"/>
      <c r="F135" s="236"/>
    </row>
    <row r="136" spans="1:6" ht="15.75">
      <c r="A136" s="236"/>
      <c r="B136" s="236"/>
      <c r="C136" s="239"/>
      <c r="D136" s="239"/>
      <c r="E136" s="236"/>
      <c r="F136" s="236"/>
    </row>
    <row r="137" spans="1:6" ht="15.75">
      <c r="A137" s="236"/>
      <c r="B137" s="236"/>
      <c r="C137" s="239"/>
      <c r="D137" s="239"/>
      <c r="E137" s="236"/>
      <c r="F137" s="236"/>
    </row>
    <row r="138" spans="1:6" ht="15.75">
      <c r="A138" s="236"/>
      <c r="B138" s="236"/>
      <c r="C138" s="239"/>
      <c r="D138" s="239"/>
      <c r="E138" s="236"/>
      <c r="F138" s="236"/>
    </row>
    <row r="139" spans="1:6" ht="15.75">
      <c r="A139" s="236"/>
      <c r="B139" s="236"/>
      <c r="C139" s="239"/>
      <c r="D139" s="239"/>
      <c r="E139" s="236"/>
      <c r="F139" s="236"/>
    </row>
    <row r="140" spans="1:6" ht="15.75">
      <c r="A140" s="236"/>
      <c r="B140" s="236"/>
      <c r="C140" s="239"/>
      <c r="D140" s="239"/>
      <c r="E140" s="236"/>
      <c r="F140" s="236"/>
    </row>
    <row r="141" spans="1:6" ht="15.75">
      <c r="A141" s="236"/>
      <c r="B141" s="236"/>
      <c r="C141" s="239"/>
      <c r="D141" s="239"/>
      <c r="E141" s="236"/>
      <c r="F141" s="236"/>
    </row>
    <row r="142" spans="1:6" ht="15.75">
      <c r="A142" s="236"/>
      <c r="B142" s="236"/>
      <c r="C142" s="239"/>
      <c r="D142" s="239"/>
      <c r="E142" s="236"/>
      <c r="F142" s="236"/>
    </row>
    <row r="143" spans="1:6" ht="15.75">
      <c r="A143" s="236"/>
      <c r="B143" s="236"/>
      <c r="C143" s="239"/>
      <c r="D143" s="239"/>
      <c r="E143" s="236"/>
      <c r="F143" s="236"/>
    </row>
    <row r="144" spans="1:6" ht="15.75">
      <c r="A144" s="236"/>
      <c r="B144" s="236"/>
      <c r="C144" s="239"/>
      <c r="D144" s="239"/>
      <c r="E144" s="236"/>
      <c r="F144" s="236"/>
    </row>
    <row r="145" spans="1:6" ht="15.75">
      <c r="A145" s="236"/>
      <c r="B145" s="236"/>
      <c r="C145" s="239"/>
      <c r="D145" s="239"/>
      <c r="E145" s="236"/>
      <c r="F145" s="236"/>
    </row>
    <row r="146" spans="1:6" ht="15.75">
      <c r="A146" s="236"/>
      <c r="B146" s="236"/>
      <c r="C146" s="239"/>
      <c r="D146" s="239"/>
      <c r="E146" s="236"/>
      <c r="F146" s="236"/>
    </row>
    <row r="147" spans="1:6" ht="15.75">
      <c r="A147" s="236"/>
      <c r="B147" s="236"/>
      <c r="C147" s="239"/>
      <c r="D147" s="239"/>
      <c r="E147" s="236"/>
      <c r="F147" s="236"/>
    </row>
    <row r="148" spans="1:6" ht="15.75">
      <c r="A148" s="236"/>
      <c r="B148" s="236"/>
      <c r="C148" s="239"/>
      <c r="D148" s="239"/>
      <c r="E148" s="236"/>
      <c r="F148" s="236"/>
    </row>
    <row r="149" spans="1:6" ht="15.75">
      <c r="A149" s="236"/>
      <c r="B149" s="236"/>
      <c r="C149" s="239"/>
      <c r="D149" s="239"/>
      <c r="E149" s="236"/>
      <c r="F149" s="236"/>
    </row>
    <row r="150" spans="1:6" ht="15.75">
      <c r="A150" s="236"/>
      <c r="B150" s="236"/>
      <c r="C150" s="239"/>
      <c r="D150" s="239"/>
      <c r="E150" s="236"/>
      <c r="F150" s="236"/>
    </row>
    <row r="151" spans="1:6" ht="15.75">
      <c r="A151" s="236"/>
      <c r="B151" s="236"/>
      <c r="C151" s="239"/>
      <c r="D151" s="239"/>
      <c r="E151" s="236"/>
      <c r="F151" s="236"/>
    </row>
    <row r="152" spans="1:6" ht="15.75">
      <c r="A152" s="236"/>
      <c r="B152" s="236"/>
      <c r="C152" s="239"/>
      <c r="D152" s="239"/>
      <c r="E152" s="236"/>
      <c r="F152" s="236"/>
    </row>
    <row r="153" spans="1:6" ht="15.75">
      <c r="A153" s="236"/>
      <c r="B153" s="236"/>
      <c r="C153" s="239"/>
      <c r="D153" s="239"/>
      <c r="E153" s="236"/>
      <c r="F153" s="236"/>
    </row>
    <row r="154" spans="1:6" ht="15.75">
      <c r="A154" s="236"/>
      <c r="B154" s="236"/>
      <c r="C154" s="239"/>
      <c r="D154" s="239"/>
      <c r="E154" s="236"/>
      <c r="F154" s="236"/>
    </row>
    <row r="155" spans="1:6" ht="15.75">
      <c r="A155" s="236"/>
      <c r="B155" s="236"/>
      <c r="C155" s="239"/>
      <c r="D155" s="239"/>
      <c r="E155" s="236"/>
      <c r="F155" s="236"/>
    </row>
    <row r="156" spans="1:6" ht="15.75">
      <c r="A156" s="236"/>
      <c r="B156" s="236"/>
      <c r="C156" s="239"/>
      <c r="D156" s="239"/>
      <c r="E156" s="236"/>
      <c r="F156" s="236"/>
    </row>
    <row r="157" spans="1:6" ht="15.75">
      <c r="A157" s="236"/>
      <c r="B157" s="236"/>
      <c r="C157" s="239"/>
      <c r="D157" s="239"/>
      <c r="E157" s="236"/>
      <c r="F157" s="236"/>
    </row>
    <row r="158" spans="1:6" ht="15.75">
      <c r="A158" s="236"/>
      <c r="B158" s="236"/>
      <c r="C158" s="239"/>
      <c r="D158" s="239"/>
      <c r="E158" s="236"/>
      <c r="F158" s="236"/>
    </row>
    <row r="159" spans="1:6" ht="15.75">
      <c r="A159" s="236"/>
      <c r="B159" s="236"/>
      <c r="C159" s="239"/>
      <c r="D159" s="239"/>
      <c r="E159" s="236"/>
      <c r="F159" s="236"/>
    </row>
    <row r="160" spans="1:6" ht="15.75">
      <c r="A160" s="236"/>
      <c r="B160" s="236"/>
      <c r="C160" s="239"/>
      <c r="D160" s="239"/>
      <c r="E160" s="236"/>
      <c r="F160" s="236"/>
    </row>
    <row r="161" spans="1:6" ht="15.75">
      <c r="A161" s="236"/>
      <c r="B161" s="236"/>
      <c r="C161" s="239"/>
      <c r="D161" s="239"/>
      <c r="E161" s="236"/>
      <c r="F161" s="236"/>
    </row>
    <row r="162" spans="1:6" ht="15.75">
      <c r="A162" s="236"/>
      <c r="B162" s="236"/>
      <c r="C162" s="239"/>
      <c r="D162" s="239"/>
      <c r="E162" s="236"/>
      <c r="F162" s="236"/>
    </row>
    <row r="163" spans="1:6" ht="15.75">
      <c r="A163" s="236"/>
      <c r="B163" s="236"/>
      <c r="C163" s="239"/>
      <c r="D163" s="239"/>
      <c r="E163" s="236"/>
      <c r="F163" s="236"/>
    </row>
    <row r="164" spans="1:6" ht="15.75">
      <c r="A164" s="236"/>
      <c r="B164" s="236"/>
      <c r="C164" s="239"/>
      <c r="D164" s="239"/>
      <c r="E164" s="236"/>
      <c r="F164" s="236"/>
    </row>
    <row r="165" spans="1:6" ht="15.75">
      <c r="A165" s="236"/>
      <c r="B165" s="236"/>
      <c r="C165" s="239"/>
      <c r="D165" s="239"/>
      <c r="E165" s="236"/>
      <c r="F165" s="236"/>
    </row>
    <row r="166" spans="1:6" ht="15.75">
      <c r="A166" s="236"/>
      <c r="B166" s="236"/>
      <c r="C166" s="239"/>
      <c r="D166" s="239"/>
      <c r="E166" s="236"/>
      <c r="F166" s="236"/>
    </row>
    <row r="167" spans="1:6" ht="15.75">
      <c r="A167" s="236"/>
      <c r="B167" s="236"/>
      <c r="C167" s="239"/>
      <c r="D167" s="239"/>
      <c r="E167" s="236"/>
      <c r="F167" s="236"/>
    </row>
    <row r="168" spans="1:6" ht="15.75">
      <c r="A168" s="236"/>
      <c r="B168" s="236"/>
      <c r="C168" s="239"/>
      <c r="D168" s="239"/>
      <c r="E168" s="236"/>
      <c r="F168" s="236"/>
    </row>
    <row r="169" spans="1:6" ht="15.75">
      <c r="A169" s="236"/>
      <c r="B169" s="236"/>
      <c r="C169" s="239"/>
      <c r="D169" s="239"/>
      <c r="E169" s="236"/>
      <c r="F169" s="236"/>
    </row>
    <row r="170" spans="1:6" ht="15.75">
      <c r="A170" s="236"/>
      <c r="B170" s="236"/>
      <c r="C170" s="239"/>
      <c r="D170" s="239"/>
      <c r="E170" s="236"/>
      <c r="F170" s="236"/>
    </row>
    <row r="171" spans="1:6" ht="15.75">
      <c r="A171" s="236"/>
      <c r="B171" s="236"/>
      <c r="C171" s="239"/>
      <c r="D171" s="239"/>
      <c r="E171" s="236"/>
      <c r="F171" s="236"/>
    </row>
    <row r="172" spans="1:6" ht="15.75">
      <c r="A172" s="236"/>
      <c r="B172" s="236"/>
      <c r="C172" s="239"/>
      <c r="D172" s="239"/>
      <c r="E172" s="236"/>
      <c r="F172" s="236"/>
    </row>
    <row r="173" spans="1:6" ht="15.75">
      <c r="A173" s="236"/>
      <c r="B173" s="236"/>
      <c r="C173" s="239"/>
      <c r="D173" s="239"/>
      <c r="E173" s="236"/>
      <c r="F173" s="236"/>
    </row>
    <row r="174" spans="1:6" ht="15.75">
      <c r="A174" s="236"/>
      <c r="B174" s="236"/>
      <c r="C174" s="239"/>
      <c r="D174" s="239"/>
      <c r="E174" s="236"/>
      <c r="F174" s="236"/>
    </row>
    <row r="175" spans="1:6" ht="15.75">
      <c r="A175" s="236"/>
      <c r="B175" s="236"/>
      <c r="C175" s="239"/>
      <c r="D175" s="239"/>
      <c r="E175" s="236"/>
      <c r="F175" s="236"/>
    </row>
    <row r="176" spans="1:6" ht="15.75">
      <c r="A176" s="236"/>
      <c r="B176" s="236"/>
      <c r="C176" s="239"/>
      <c r="D176" s="239"/>
      <c r="E176" s="236"/>
      <c r="F176" s="236"/>
    </row>
    <row r="177" spans="1:6" ht="15.75">
      <c r="A177" s="236"/>
      <c r="B177" s="236"/>
      <c r="C177" s="239"/>
      <c r="D177" s="239"/>
      <c r="E177" s="236"/>
      <c r="F177" s="236"/>
    </row>
    <row r="178" spans="1:6" ht="15.75">
      <c r="A178" s="236"/>
      <c r="B178" s="236"/>
      <c r="C178" s="239"/>
      <c r="D178" s="239"/>
      <c r="E178" s="236"/>
      <c r="F178" s="236"/>
    </row>
    <row r="179" spans="1:6" ht="15.75">
      <c r="A179" s="236"/>
      <c r="B179" s="236"/>
      <c r="C179" s="239"/>
      <c r="D179" s="239"/>
      <c r="E179" s="236"/>
      <c r="F179" s="236"/>
    </row>
    <row r="180" spans="1:6" ht="15.75">
      <c r="A180" s="236"/>
      <c r="B180" s="236"/>
      <c r="C180" s="239"/>
      <c r="D180" s="239"/>
      <c r="E180" s="236"/>
      <c r="F180" s="236"/>
    </row>
    <row r="181" spans="1:6" ht="15.75">
      <c r="A181" s="236"/>
      <c r="B181" s="236"/>
      <c r="C181" s="239"/>
      <c r="D181" s="239"/>
      <c r="E181" s="236"/>
      <c r="F181" s="236"/>
    </row>
    <row r="182" spans="1:6" ht="15.75">
      <c r="A182" s="236"/>
      <c r="B182" s="236"/>
      <c r="C182" s="239"/>
      <c r="D182" s="239"/>
      <c r="E182" s="236"/>
      <c r="F182" s="236"/>
    </row>
    <row r="183" spans="1:6" ht="15.75">
      <c r="A183" s="236"/>
      <c r="B183" s="236"/>
      <c r="C183" s="239"/>
      <c r="D183" s="239"/>
      <c r="E183" s="236"/>
      <c r="F183" s="236"/>
    </row>
    <row r="184" spans="1:6" ht="15.75">
      <c r="A184" s="236"/>
      <c r="B184" s="236"/>
      <c r="C184" s="239"/>
      <c r="D184" s="239"/>
      <c r="E184" s="236"/>
      <c r="F184" s="236"/>
    </row>
    <row r="185" spans="1:6" ht="15.75">
      <c r="A185" s="236"/>
      <c r="B185" s="236"/>
      <c r="C185" s="239"/>
      <c r="D185" s="239"/>
      <c r="E185" s="236"/>
      <c r="F185" s="236"/>
    </row>
    <row r="186" spans="1:6" ht="15.75">
      <c r="A186" s="236"/>
      <c r="B186" s="236"/>
      <c r="C186" s="239"/>
      <c r="D186" s="239"/>
      <c r="E186" s="236"/>
      <c r="F186" s="236"/>
    </row>
    <row r="187" spans="1:6" ht="15.75">
      <c r="A187" s="236"/>
      <c r="B187" s="236"/>
      <c r="C187" s="239"/>
      <c r="D187" s="239"/>
      <c r="E187" s="236"/>
      <c r="F187" s="236"/>
    </row>
    <row r="188" spans="1:6" ht="15.75">
      <c r="A188" s="236"/>
      <c r="B188" s="236"/>
      <c r="C188" s="239"/>
      <c r="D188" s="239"/>
      <c r="E188" s="236"/>
      <c r="F188" s="236"/>
    </row>
    <row r="189" spans="1:6" ht="15.75">
      <c r="A189" s="236"/>
      <c r="B189" s="236"/>
      <c r="C189" s="239"/>
      <c r="D189" s="239"/>
      <c r="E189" s="236"/>
      <c r="F189" s="236"/>
    </row>
    <row r="190" spans="1:6" ht="15.75">
      <c r="A190" s="236"/>
      <c r="B190" s="236"/>
      <c r="C190" s="239"/>
      <c r="D190" s="239"/>
      <c r="E190" s="236"/>
      <c r="F190" s="236"/>
    </row>
    <row r="191" spans="1:6" ht="15.75">
      <c r="A191" s="236"/>
      <c r="B191" s="236"/>
      <c r="C191" s="239"/>
      <c r="D191" s="239"/>
      <c r="E191" s="236"/>
      <c r="F191" s="236"/>
    </row>
    <row r="192" spans="1:6" ht="15.75">
      <c r="A192" s="236"/>
      <c r="B192" s="236"/>
      <c r="C192" s="239"/>
      <c r="D192" s="239"/>
      <c r="E192" s="236"/>
      <c r="F192" s="236"/>
    </row>
    <row r="193" spans="1:6" ht="15.75">
      <c r="A193" s="236"/>
      <c r="B193" s="236"/>
      <c r="C193" s="239"/>
      <c r="D193" s="239"/>
      <c r="E193" s="236"/>
      <c r="F193" s="236"/>
    </row>
    <row r="194" spans="1:6" ht="15.75">
      <c r="A194" s="236"/>
      <c r="B194" s="236"/>
      <c r="C194" s="239"/>
      <c r="D194" s="239"/>
      <c r="E194" s="236"/>
      <c r="F194" s="236"/>
    </row>
    <row r="195" spans="1:6" ht="15.75">
      <c r="A195" s="236"/>
      <c r="B195" s="236"/>
      <c r="C195" s="239"/>
      <c r="D195" s="239"/>
      <c r="E195" s="236"/>
      <c r="F195" s="236"/>
    </row>
    <row r="196" spans="1:6" ht="15.75">
      <c r="A196" s="236"/>
      <c r="B196" s="236"/>
      <c r="C196" s="239"/>
      <c r="D196" s="239"/>
      <c r="E196" s="236"/>
      <c r="F196" s="236"/>
    </row>
    <row r="197" spans="1:6" ht="15.75">
      <c r="A197" s="236"/>
      <c r="B197" s="236"/>
      <c r="C197" s="239"/>
      <c r="D197" s="239"/>
      <c r="E197" s="236"/>
      <c r="F197" s="236"/>
    </row>
    <row r="198" spans="1:6" ht="15.75">
      <c r="A198" s="236"/>
      <c r="B198" s="236"/>
      <c r="C198" s="239"/>
      <c r="D198" s="239"/>
      <c r="E198" s="236"/>
      <c r="F198" s="236"/>
    </row>
    <row r="199" spans="1:6" ht="15.75">
      <c r="A199" s="236"/>
      <c r="B199" s="236"/>
      <c r="C199" s="239"/>
      <c r="D199" s="239"/>
      <c r="E199" s="236"/>
      <c r="F199" s="236"/>
    </row>
    <row r="200" spans="1:6" ht="15.75">
      <c r="A200" s="236"/>
      <c r="B200" s="236"/>
      <c r="C200" s="239"/>
      <c r="D200" s="239"/>
      <c r="E200" s="236"/>
      <c r="F200" s="236"/>
    </row>
    <row r="201" spans="1:6" ht="15.75">
      <c r="A201" s="236"/>
      <c r="B201" s="236"/>
      <c r="C201" s="239"/>
      <c r="D201" s="239"/>
      <c r="E201" s="236"/>
      <c r="F201" s="236"/>
    </row>
    <row r="202" spans="1:6" ht="15.75">
      <c r="A202" s="236"/>
      <c r="B202" s="236"/>
      <c r="C202" s="239"/>
      <c r="D202" s="239"/>
      <c r="E202" s="236"/>
      <c r="F202" s="236"/>
    </row>
    <row r="203" spans="1:6" ht="15.75">
      <c r="A203" s="236"/>
      <c r="B203" s="236"/>
      <c r="C203" s="239"/>
      <c r="D203" s="239"/>
      <c r="E203" s="236"/>
      <c r="F203" s="236"/>
    </row>
    <row r="204" spans="1:6" ht="15.75">
      <c r="A204" s="236"/>
      <c r="B204" s="236"/>
      <c r="C204" s="239"/>
      <c r="D204" s="239"/>
      <c r="E204" s="236"/>
      <c r="F204" s="236"/>
    </row>
    <row r="205" spans="1:6" ht="15.75">
      <c r="A205" s="236"/>
      <c r="B205" s="236"/>
      <c r="C205" s="239"/>
      <c r="D205" s="239"/>
      <c r="E205" s="236"/>
      <c r="F205" s="236"/>
    </row>
    <row r="206" spans="1:6" ht="15.75">
      <c r="A206" s="236"/>
      <c r="B206" s="236"/>
      <c r="C206" s="239"/>
      <c r="D206" s="239"/>
      <c r="E206" s="236"/>
      <c r="F206" s="236"/>
    </row>
    <row r="207" spans="1:6" ht="15.75">
      <c r="A207" s="236"/>
      <c r="B207" s="236"/>
      <c r="C207" s="239"/>
      <c r="D207" s="239"/>
      <c r="E207" s="236"/>
      <c r="F207" s="236"/>
    </row>
    <row r="208" spans="1:6" ht="15.75">
      <c r="A208" s="236"/>
      <c r="B208" s="236"/>
      <c r="C208" s="239"/>
      <c r="D208" s="239"/>
      <c r="E208" s="236"/>
      <c r="F208" s="236"/>
    </row>
    <row r="209" spans="1:6" ht="15.75">
      <c r="A209" s="236"/>
      <c r="B209" s="236"/>
      <c r="C209" s="239"/>
      <c r="D209" s="239"/>
      <c r="E209" s="236"/>
      <c r="F209" s="236"/>
    </row>
    <row r="210" spans="1:6" ht="15.75">
      <c r="A210" s="236"/>
      <c r="B210" s="236"/>
      <c r="C210" s="239"/>
      <c r="D210" s="239"/>
      <c r="E210" s="236"/>
      <c r="F210" s="236"/>
    </row>
    <row r="211" spans="1:6" ht="15.75">
      <c r="A211" s="236"/>
      <c r="B211" s="236"/>
      <c r="C211" s="239"/>
      <c r="D211" s="239"/>
      <c r="E211" s="236"/>
      <c r="F211" s="236"/>
    </row>
    <row r="212" spans="1:6" ht="15.75">
      <c r="A212" s="236"/>
      <c r="B212" s="236"/>
      <c r="C212" s="239"/>
      <c r="D212" s="239"/>
      <c r="E212" s="236"/>
      <c r="F212" s="236"/>
    </row>
    <row r="213" spans="1:6" ht="15.75">
      <c r="A213" s="236"/>
      <c r="B213" s="236"/>
      <c r="C213" s="239"/>
      <c r="D213" s="239"/>
      <c r="E213" s="236"/>
      <c r="F213" s="236"/>
    </row>
    <row r="214" spans="1:6" ht="15.75">
      <c r="A214" s="236"/>
      <c r="B214" s="236"/>
      <c r="C214" s="239"/>
      <c r="D214" s="239"/>
      <c r="E214" s="236"/>
      <c r="F214" s="236"/>
    </row>
    <row r="215" spans="1:6" ht="15.75">
      <c r="A215" s="236"/>
      <c r="B215" s="236"/>
      <c r="C215" s="239"/>
      <c r="D215" s="239"/>
      <c r="E215" s="236"/>
      <c r="F215" s="236"/>
    </row>
    <row r="216" spans="1:6" ht="15.75">
      <c r="A216" s="236"/>
      <c r="B216" s="236"/>
      <c r="C216" s="239"/>
      <c r="D216" s="239"/>
      <c r="E216" s="236"/>
      <c r="F216" s="236"/>
    </row>
    <row r="217" spans="1:6" ht="15.75">
      <c r="A217" s="236"/>
      <c r="B217" s="236"/>
      <c r="C217" s="239"/>
      <c r="D217" s="239"/>
      <c r="E217" s="236"/>
      <c r="F217" s="236"/>
    </row>
    <row r="218" spans="1:6" ht="15.75">
      <c r="A218" s="236"/>
      <c r="B218" s="236"/>
      <c r="C218" s="239"/>
      <c r="D218" s="239"/>
      <c r="E218" s="236"/>
      <c r="F218" s="236"/>
    </row>
    <row r="219" spans="1:6" ht="15.75">
      <c r="A219" s="236"/>
      <c r="B219" s="236"/>
      <c r="C219" s="239"/>
      <c r="D219" s="239"/>
      <c r="E219" s="236"/>
      <c r="F219" s="236"/>
    </row>
    <row r="220" spans="1:6" ht="15.75">
      <c r="A220" s="236"/>
      <c r="B220" s="236"/>
      <c r="C220" s="239"/>
      <c r="D220" s="239"/>
      <c r="E220" s="236"/>
      <c r="F220" s="236"/>
    </row>
    <row r="221" spans="1:6" ht="15.75">
      <c r="A221" s="236"/>
      <c r="B221" s="236"/>
      <c r="C221" s="239"/>
      <c r="D221" s="239"/>
      <c r="E221" s="236"/>
      <c r="F221" s="236"/>
    </row>
    <row r="222" spans="1:6" ht="15.75">
      <c r="A222" s="236"/>
      <c r="B222" s="236"/>
      <c r="C222" s="239"/>
      <c r="D222" s="239"/>
      <c r="E222" s="236"/>
      <c r="F222" s="236"/>
    </row>
    <row r="223" spans="1:6" ht="15.75">
      <c r="A223" s="236"/>
      <c r="B223" s="236"/>
      <c r="C223" s="239"/>
      <c r="D223" s="239"/>
      <c r="E223" s="236"/>
      <c r="F223" s="236"/>
    </row>
    <row r="224" spans="1:6" ht="15.75">
      <c r="A224" s="236"/>
      <c r="B224" s="236"/>
      <c r="C224" s="239"/>
      <c r="D224" s="239"/>
      <c r="E224" s="236"/>
      <c r="F224" s="236"/>
    </row>
    <row r="225" spans="1:6" ht="15.75">
      <c r="A225" s="236"/>
      <c r="B225" s="236"/>
      <c r="C225" s="239"/>
      <c r="D225" s="239"/>
      <c r="E225" s="236"/>
      <c r="F225" s="236"/>
    </row>
    <row r="226" spans="1:6" ht="15.75">
      <c r="A226" s="236"/>
      <c r="B226" s="236"/>
      <c r="C226" s="239"/>
      <c r="D226" s="239"/>
      <c r="E226" s="236"/>
      <c r="F226" s="236"/>
    </row>
    <row r="227" spans="1:6" ht="15.75">
      <c r="A227" s="236"/>
      <c r="B227" s="236"/>
      <c r="C227" s="239"/>
      <c r="D227" s="239"/>
      <c r="E227" s="236"/>
      <c r="F227" s="236"/>
    </row>
    <row r="228" spans="1:6" ht="15.75">
      <c r="A228" s="236"/>
      <c r="B228" s="236"/>
      <c r="C228" s="239"/>
      <c r="D228" s="239"/>
      <c r="E228" s="236"/>
      <c r="F228" s="236"/>
    </row>
    <row r="229" spans="1:6" ht="15.75">
      <c r="A229" s="236"/>
      <c r="B229" s="236"/>
      <c r="C229" s="239"/>
      <c r="D229" s="239"/>
      <c r="E229" s="236"/>
      <c r="F229" s="236"/>
    </row>
    <row r="230" spans="1:6" ht="15.75">
      <c r="A230" s="236"/>
      <c r="B230" s="236"/>
      <c r="C230" s="239"/>
      <c r="D230" s="239"/>
      <c r="E230" s="236"/>
      <c r="F230" s="236"/>
    </row>
    <row r="231" spans="1:6" ht="15.75">
      <c r="A231" s="236"/>
      <c r="B231" s="236"/>
      <c r="C231" s="239"/>
      <c r="D231" s="239"/>
      <c r="E231" s="236"/>
      <c r="F231" s="236"/>
    </row>
    <row r="232" spans="1:6" ht="15.75">
      <c r="A232" s="236"/>
      <c r="B232" s="236"/>
      <c r="C232" s="239"/>
      <c r="D232" s="239"/>
      <c r="E232" s="236"/>
      <c r="F232" s="236"/>
    </row>
    <row r="233" spans="1:6" ht="15.75">
      <c r="A233" s="236"/>
      <c r="B233" s="236"/>
      <c r="C233" s="239"/>
      <c r="D233" s="239"/>
      <c r="E233" s="236"/>
      <c r="F233" s="236"/>
    </row>
    <row r="234" spans="1:6" ht="15.75">
      <c r="A234" s="236"/>
      <c r="B234" s="236"/>
      <c r="C234" s="239"/>
      <c r="D234" s="239"/>
      <c r="E234" s="236"/>
      <c r="F234" s="236"/>
    </row>
    <row r="235" spans="1:6" ht="15.75">
      <c r="A235" s="236"/>
      <c r="B235" s="236"/>
      <c r="C235" s="239"/>
      <c r="D235" s="239"/>
      <c r="E235" s="236"/>
      <c r="F235" s="236"/>
    </row>
    <row r="236" spans="1:6" ht="15.75">
      <c r="A236" s="236"/>
      <c r="B236" s="236"/>
      <c r="C236" s="239"/>
      <c r="D236" s="239"/>
      <c r="E236" s="236"/>
      <c r="F236" s="236"/>
    </row>
    <row r="237" spans="1:6" ht="15.75">
      <c r="A237" s="236"/>
      <c r="B237" s="236"/>
      <c r="C237" s="239"/>
      <c r="D237" s="239"/>
      <c r="E237" s="236"/>
      <c r="F237" s="236"/>
    </row>
    <row r="238" spans="1:6" ht="15.75">
      <c r="A238" s="236"/>
      <c r="B238" s="236"/>
      <c r="C238" s="239"/>
      <c r="D238" s="239"/>
      <c r="E238" s="236"/>
      <c r="F238" s="236"/>
    </row>
    <row r="239" spans="1:6" ht="15.75">
      <c r="A239" s="236"/>
      <c r="B239" s="236"/>
      <c r="C239" s="239"/>
      <c r="D239" s="239"/>
      <c r="E239" s="236"/>
      <c r="F239" s="236"/>
    </row>
    <row r="240" spans="1:6" ht="15.75">
      <c r="A240" s="236"/>
      <c r="B240" s="236"/>
      <c r="C240" s="239"/>
      <c r="D240" s="239"/>
      <c r="E240" s="236"/>
      <c r="F240" s="236"/>
    </row>
    <row r="241" spans="1:6" ht="15.75">
      <c r="A241" s="236"/>
      <c r="B241" s="236"/>
      <c r="C241" s="239"/>
      <c r="D241" s="239"/>
      <c r="E241" s="236"/>
      <c r="F241" s="236"/>
    </row>
    <row r="242" spans="1:6" ht="15.75">
      <c r="A242" s="236"/>
      <c r="B242" s="236"/>
      <c r="C242" s="239"/>
      <c r="D242" s="239"/>
      <c r="E242" s="236"/>
      <c r="F242" s="236"/>
    </row>
    <row r="243" spans="1:6" ht="15.75">
      <c r="A243" s="236"/>
      <c r="B243" s="236"/>
      <c r="C243" s="239"/>
      <c r="D243" s="239"/>
      <c r="E243" s="236"/>
      <c r="F243" s="236"/>
    </row>
    <row r="244" spans="1:6" ht="15.75">
      <c r="A244" s="236"/>
      <c r="B244" s="236"/>
      <c r="C244" s="239"/>
      <c r="D244" s="239"/>
      <c r="E244" s="236"/>
      <c r="F244" s="236"/>
    </row>
    <row r="245" spans="1:6" ht="15.75">
      <c r="A245" s="236"/>
      <c r="B245" s="236"/>
      <c r="C245" s="239"/>
      <c r="D245" s="239"/>
      <c r="E245" s="236"/>
      <c r="F245" s="236"/>
    </row>
    <row r="246" spans="1:6" ht="15.75">
      <c r="A246" s="236"/>
      <c r="B246" s="236"/>
      <c r="C246" s="239"/>
      <c r="D246" s="239"/>
      <c r="E246" s="236"/>
      <c r="F246" s="236"/>
    </row>
    <row r="247" spans="1:6" ht="15.75">
      <c r="A247" s="236"/>
      <c r="B247" s="236"/>
      <c r="C247" s="239"/>
      <c r="D247" s="239"/>
      <c r="E247" s="236"/>
      <c r="F247" s="236"/>
    </row>
    <row r="248" spans="1:6" ht="15.75">
      <c r="A248" s="236"/>
      <c r="B248" s="236"/>
      <c r="C248" s="239"/>
      <c r="D248" s="239"/>
      <c r="E248" s="236"/>
      <c r="F248" s="236"/>
    </row>
    <row r="249" spans="1:6" ht="15.75">
      <c r="A249" s="236"/>
      <c r="B249" s="236"/>
      <c r="C249" s="239"/>
      <c r="D249" s="239"/>
      <c r="E249" s="236"/>
      <c r="F249" s="236"/>
    </row>
    <row r="250" spans="1:6" ht="15.75">
      <c r="A250" s="236"/>
      <c r="B250" s="236"/>
      <c r="C250" s="239"/>
      <c r="D250" s="239"/>
      <c r="E250" s="236"/>
      <c r="F250" s="236"/>
    </row>
    <row r="251" spans="1:6" ht="15.75">
      <c r="A251" s="236"/>
      <c r="B251" s="236"/>
      <c r="C251" s="239"/>
      <c r="D251" s="239"/>
      <c r="E251" s="236"/>
      <c r="F251" s="236"/>
    </row>
    <row r="252" spans="1:6" ht="15.75">
      <c r="A252" s="236"/>
      <c r="B252" s="236"/>
      <c r="C252" s="239"/>
      <c r="D252" s="239"/>
      <c r="E252" s="236"/>
      <c r="F252" s="236"/>
    </row>
    <row r="253" spans="1:6" ht="15.75">
      <c r="A253" s="236"/>
      <c r="B253" s="236"/>
      <c r="C253" s="239"/>
      <c r="D253" s="239"/>
      <c r="E253" s="236"/>
      <c r="F253" s="236"/>
    </row>
    <row r="254" spans="1:6" ht="15.75">
      <c r="A254" s="236"/>
      <c r="B254" s="236"/>
      <c r="C254" s="239"/>
      <c r="D254" s="239"/>
      <c r="E254" s="236"/>
      <c r="F254" s="236"/>
    </row>
    <row r="255" spans="1:6" ht="15.75">
      <c r="A255" s="236"/>
      <c r="B255" s="236"/>
      <c r="C255" s="239"/>
      <c r="D255" s="239"/>
      <c r="E255" s="236"/>
      <c r="F255" s="236"/>
    </row>
    <row r="256" spans="1:6" ht="15.75">
      <c r="A256" s="236"/>
      <c r="B256" s="236"/>
      <c r="C256" s="239"/>
      <c r="D256" s="239"/>
      <c r="E256" s="236"/>
      <c r="F256" s="236"/>
    </row>
    <row r="257" spans="1:6" ht="15.75">
      <c r="A257" s="236"/>
      <c r="B257" s="236"/>
      <c r="C257" s="239"/>
      <c r="D257" s="239"/>
      <c r="E257" s="236"/>
      <c r="F257" s="236"/>
    </row>
    <row r="258" spans="1:6" ht="15.75">
      <c r="A258" s="236"/>
      <c r="B258" s="236"/>
      <c r="C258" s="239"/>
      <c r="D258" s="239"/>
      <c r="E258" s="236"/>
      <c r="F258" s="236"/>
    </row>
    <row r="259" spans="1:6" ht="15.75">
      <c r="A259" s="236"/>
      <c r="B259" s="236"/>
      <c r="C259" s="239"/>
      <c r="D259" s="239"/>
      <c r="E259" s="236"/>
      <c r="F259" s="236"/>
    </row>
    <row r="260" spans="1:6" ht="15.75">
      <c r="A260" s="236"/>
      <c r="B260" s="236"/>
      <c r="C260" s="239"/>
      <c r="D260" s="239"/>
      <c r="E260" s="236"/>
      <c r="F260" s="236"/>
    </row>
    <row r="261" spans="1:6" ht="15.75">
      <c r="A261" s="236"/>
      <c r="B261" s="236"/>
      <c r="C261" s="239"/>
      <c r="D261" s="239"/>
      <c r="E261" s="236"/>
      <c r="F261" s="236"/>
    </row>
    <row r="262" spans="1:6" ht="15.75">
      <c r="A262" s="236"/>
      <c r="B262" s="236"/>
      <c r="C262" s="239"/>
      <c r="D262" s="239"/>
      <c r="E262" s="236"/>
      <c r="F262" s="236"/>
    </row>
    <row r="263" spans="1:6" ht="15.75">
      <c r="A263" s="236"/>
      <c r="B263" s="236"/>
      <c r="C263" s="239"/>
      <c r="D263" s="239"/>
      <c r="E263" s="236"/>
      <c r="F263" s="236"/>
    </row>
    <row r="264" spans="1:6" ht="15.75">
      <c r="A264" s="236"/>
      <c r="B264" s="236"/>
      <c r="C264" s="239"/>
      <c r="D264" s="239"/>
      <c r="E264" s="236"/>
      <c r="F264" s="236"/>
    </row>
    <row r="265" spans="1:6" ht="15.75">
      <c r="A265" s="236"/>
      <c r="B265" s="236"/>
      <c r="C265" s="239"/>
      <c r="D265" s="239"/>
      <c r="E265" s="236"/>
      <c r="F265" s="236"/>
    </row>
    <row r="266" spans="1:6" ht="15.75">
      <c r="A266" s="236"/>
      <c r="B266" s="236"/>
      <c r="C266" s="239"/>
      <c r="D266" s="239"/>
      <c r="E266" s="236"/>
      <c r="F266" s="236"/>
    </row>
    <row r="267" spans="1:6" ht="15.75">
      <c r="A267" s="236"/>
      <c r="B267" s="236"/>
      <c r="C267" s="239"/>
      <c r="D267" s="239"/>
      <c r="E267" s="236"/>
      <c r="F267" s="236"/>
    </row>
    <row r="268" spans="1:6" ht="15.75">
      <c r="A268" s="236"/>
      <c r="B268" s="236"/>
      <c r="C268" s="239"/>
      <c r="D268" s="239"/>
      <c r="E268" s="236"/>
      <c r="F268" s="236"/>
    </row>
    <row r="269" spans="1:6" ht="15.75">
      <c r="A269" s="236"/>
      <c r="B269" s="236"/>
      <c r="C269" s="239"/>
      <c r="D269" s="239"/>
      <c r="E269" s="236"/>
      <c r="F269" s="236"/>
    </row>
    <row r="270" spans="1:6" ht="15.75">
      <c r="A270" s="236"/>
      <c r="B270" s="236"/>
      <c r="C270" s="239"/>
      <c r="D270" s="239"/>
      <c r="E270" s="236"/>
      <c r="F270" s="236"/>
    </row>
    <row r="271" spans="1:6" ht="15.75">
      <c r="A271" s="236"/>
      <c r="B271" s="236"/>
      <c r="C271" s="239"/>
      <c r="D271" s="239"/>
      <c r="E271" s="236"/>
      <c r="F271" s="236"/>
    </row>
    <row r="272" spans="1:6" ht="15.75">
      <c r="A272" s="236"/>
      <c r="B272" s="236"/>
      <c r="C272" s="239"/>
      <c r="D272" s="239"/>
      <c r="E272" s="236"/>
      <c r="F272" s="236"/>
    </row>
    <row r="273" spans="1:6" ht="15.75">
      <c r="A273" s="236"/>
      <c r="B273" s="236"/>
      <c r="C273" s="239"/>
      <c r="D273" s="239"/>
      <c r="E273" s="236"/>
      <c r="F273" s="236"/>
    </row>
    <row r="274" spans="1:6" ht="15.75">
      <c r="A274" s="236"/>
      <c r="B274" s="236"/>
      <c r="C274" s="239"/>
      <c r="D274" s="239"/>
      <c r="E274" s="236"/>
      <c r="F274" s="236"/>
    </row>
    <row r="275" spans="1:6" ht="15.75">
      <c r="A275" s="236"/>
      <c r="B275" s="236"/>
      <c r="C275" s="239"/>
      <c r="D275" s="239"/>
      <c r="E275" s="236"/>
      <c r="F275" s="236"/>
    </row>
    <row r="276" spans="1:6" ht="15.75">
      <c r="A276" s="236"/>
      <c r="B276" s="236"/>
      <c r="C276" s="239"/>
      <c r="D276" s="239"/>
      <c r="E276" s="236"/>
      <c r="F276" s="236"/>
    </row>
    <row r="277" spans="1:6" ht="15.75">
      <c r="A277" s="236"/>
      <c r="B277" s="236"/>
      <c r="C277" s="239"/>
      <c r="D277" s="239"/>
      <c r="E277" s="236"/>
      <c r="F277" s="236"/>
    </row>
    <row r="278" spans="1:6" ht="15.75">
      <c r="A278" s="236"/>
      <c r="B278" s="236"/>
      <c r="C278" s="239"/>
      <c r="D278" s="239"/>
      <c r="E278" s="236"/>
      <c r="F278" s="236"/>
    </row>
    <row r="279" spans="1:6" ht="15.75">
      <c r="A279" s="236"/>
      <c r="B279" s="236"/>
      <c r="C279" s="239"/>
      <c r="D279" s="239"/>
      <c r="E279" s="236"/>
      <c r="F279" s="236"/>
    </row>
    <row r="280" spans="1:6" ht="15.75">
      <c r="A280" s="236"/>
      <c r="B280" s="236"/>
      <c r="C280" s="239"/>
      <c r="D280" s="239"/>
      <c r="E280" s="236"/>
      <c r="F280" s="236"/>
    </row>
    <row r="281" spans="1:6" ht="15.75">
      <c r="A281" s="236"/>
      <c r="B281" s="236"/>
      <c r="C281" s="239"/>
      <c r="D281" s="239"/>
      <c r="E281" s="236"/>
      <c r="F281" s="236"/>
    </row>
    <row r="282" spans="1:6" ht="15.75">
      <c r="A282" s="236"/>
      <c r="B282" s="236"/>
      <c r="C282" s="239"/>
      <c r="D282" s="239"/>
      <c r="E282" s="236"/>
      <c r="F282" s="236"/>
    </row>
    <row r="283" spans="1:6" ht="15.75">
      <c r="A283" s="236"/>
      <c r="B283" s="236"/>
      <c r="C283" s="239"/>
      <c r="D283" s="239"/>
      <c r="E283" s="236"/>
      <c r="F283" s="236"/>
    </row>
    <row r="284" spans="1:6" ht="15.75">
      <c r="A284" s="236"/>
      <c r="B284" s="236"/>
      <c r="C284" s="239"/>
      <c r="D284" s="239"/>
      <c r="E284" s="236"/>
      <c r="F284" s="236"/>
    </row>
    <row r="285" spans="1:6" ht="15.75">
      <c r="A285" s="236"/>
      <c r="B285" s="236"/>
      <c r="C285" s="239"/>
      <c r="D285" s="239"/>
      <c r="E285" s="236"/>
      <c r="F285" s="236"/>
    </row>
    <row r="286" spans="1:6" ht="15.75">
      <c r="A286" s="236"/>
      <c r="B286" s="236"/>
      <c r="C286" s="239"/>
      <c r="D286" s="239"/>
      <c r="E286" s="236"/>
      <c r="F286" s="236"/>
    </row>
    <row r="287" spans="1:6" ht="15.75">
      <c r="A287" s="236"/>
      <c r="B287" s="236"/>
      <c r="C287" s="239"/>
      <c r="D287" s="239"/>
      <c r="E287" s="236"/>
      <c r="F287" s="236"/>
    </row>
    <row r="288" spans="1:6" ht="15.75">
      <c r="A288" s="236"/>
      <c r="B288" s="236"/>
      <c r="C288" s="239"/>
      <c r="D288" s="239"/>
      <c r="E288" s="236"/>
      <c r="F288" s="236"/>
    </row>
    <row r="289" spans="1:6" ht="15.75">
      <c r="A289" s="236"/>
      <c r="B289" s="236"/>
      <c r="C289" s="239"/>
      <c r="D289" s="239"/>
      <c r="E289" s="236"/>
      <c r="F289" s="236"/>
    </row>
    <row r="290" spans="1:6" ht="15.75">
      <c r="A290" s="236"/>
      <c r="B290" s="236"/>
      <c r="C290" s="239"/>
      <c r="D290" s="239"/>
      <c r="E290" s="236"/>
      <c r="F290" s="236"/>
    </row>
    <row r="291" spans="1:6" ht="15.75">
      <c r="A291" s="236"/>
      <c r="B291" s="236"/>
      <c r="C291" s="239"/>
      <c r="D291" s="239"/>
      <c r="E291" s="236"/>
      <c r="F291" s="236"/>
    </row>
    <row r="292" spans="1:6" ht="15.75">
      <c r="A292" s="236"/>
      <c r="B292" s="236"/>
      <c r="C292" s="239"/>
      <c r="D292" s="239"/>
      <c r="E292" s="236"/>
      <c r="F292" s="236"/>
    </row>
    <row r="293" spans="1:6" ht="15.75">
      <c r="A293" s="236"/>
      <c r="B293" s="236"/>
      <c r="C293" s="239"/>
      <c r="D293" s="239"/>
      <c r="E293" s="236"/>
      <c r="F293" s="236"/>
    </row>
    <row r="294" spans="1:6" ht="15.75">
      <c r="A294" s="236"/>
      <c r="B294" s="236"/>
      <c r="C294" s="239"/>
      <c r="D294" s="239"/>
      <c r="E294" s="236"/>
      <c r="F294" s="236"/>
    </row>
    <row r="295" spans="1:6" ht="15.75">
      <c r="A295" s="236"/>
      <c r="B295" s="236"/>
      <c r="C295" s="239"/>
      <c r="D295" s="239"/>
      <c r="E295" s="236"/>
      <c r="F295" s="236"/>
    </row>
    <row r="296" spans="1:6" ht="15.75">
      <c r="A296" s="236"/>
      <c r="B296" s="236"/>
      <c r="C296" s="239"/>
      <c r="D296" s="239"/>
      <c r="E296" s="236"/>
      <c r="F296" s="236"/>
    </row>
    <row r="297" spans="1:6" ht="15.75">
      <c r="A297" s="236"/>
      <c r="B297" s="236"/>
      <c r="C297" s="239"/>
      <c r="D297" s="239"/>
      <c r="E297" s="236"/>
      <c r="F297" s="236"/>
    </row>
    <row r="298" spans="1:6" ht="15.75">
      <c r="A298" s="236"/>
      <c r="B298" s="236"/>
      <c r="C298" s="239"/>
      <c r="D298" s="239"/>
      <c r="E298" s="236"/>
      <c r="F298" s="236"/>
    </row>
    <row r="299" spans="1:6" ht="15.75">
      <c r="A299" s="236"/>
      <c r="B299" s="236"/>
      <c r="C299" s="239"/>
      <c r="D299" s="239"/>
      <c r="E299" s="236"/>
      <c r="F299" s="236"/>
    </row>
    <row r="300" spans="1:6" ht="15.75">
      <c r="A300" s="236"/>
      <c r="B300" s="236"/>
      <c r="C300" s="239"/>
      <c r="D300" s="239"/>
      <c r="E300" s="236"/>
      <c r="F300" s="236"/>
    </row>
    <row r="301" spans="1:6" ht="15.75">
      <c r="A301" s="236"/>
      <c r="B301" s="236"/>
      <c r="C301" s="239"/>
      <c r="D301" s="239"/>
      <c r="E301" s="236"/>
      <c r="F301" s="236"/>
    </row>
    <row r="302" spans="1:6" ht="15.75">
      <c r="A302" s="236"/>
      <c r="B302" s="236"/>
      <c r="C302" s="239"/>
      <c r="D302" s="239"/>
      <c r="E302" s="236"/>
      <c r="F302" s="236"/>
    </row>
    <row r="303" spans="1:6" ht="15.75">
      <c r="A303" s="236"/>
      <c r="B303" s="236"/>
      <c r="C303" s="239"/>
      <c r="D303" s="239"/>
      <c r="E303" s="236"/>
      <c r="F303" s="236"/>
    </row>
    <row r="304" spans="1:6" ht="15.75">
      <c r="A304" s="236"/>
      <c r="B304" s="236"/>
      <c r="C304" s="239"/>
      <c r="D304" s="239"/>
      <c r="E304" s="236"/>
      <c r="F304" s="236"/>
    </row>
    <row r="305" spans="1:6" ht="15.75">
      <c r="A305" s="236"/>
      <c r="B305" s="236"/>
      <c r="C305" s="239"/>
      <c r="D305" s="239"/>
      <c r="E305" s="236"/>
      <c r="F305" s="236"/>
    </row>
    <row r="306" spans="1:6" ht="15.75">
      <c r="A306" s="236"/>
      <c r="B306" s="236"/>
      <c r="C306" s="239"/>
      <c r="D306" s="239"/>
      <c r="E306" s="236"/>
      <c r="F306" s="236"/>
    </row>
    <row r="307" spans="1:6" ht="15.75">
      <c r="A307" s="236"/>
      <c r="B307" s="236"/>
      <c r="C307" s="239"/>
      <c r="D307" s="239"/>
      <c r="E307" s="236"/>
      <c r="F307" s="236"/>
    </row>
    <row r="308" spans="1:6" ht="15.75">
      <c r="A308" s="236"/>
      <c r="B308" s="236"/>
      <c r="C308" s="239"/>
      <c r="D308" s="239"/>
      <c r="E308" s="236"/>
      <c r="F308" s="236"/>
    </row>
    <row r="309" spans="1:6" ht="15.75">
      <c r="A309" s="236"/>
      <c r="B309" s="236"/>
      <c r="C309" s="239"/>
      <c r="D309" s="239"/>
      <c r="E309" s="236"/>
      <c r="F309" s="236"/>
    </row>
    <row r="310" spans="1:6" ht="15.75">
      <c r="A310" s="236"/>
      <c r="B310" s="236"/>
      <c r="C310" s="239"/>
      <c r="D310" s="239"/>
      <c r="E310" s="236"/>
      <c r="F310" s="236"/>
    </row>
    <row r="311" spans="1:6" ht="15.75">
      <c r="A311" s="236"/>
      <c r="B311" s="236"/>
      <c r="C311" s="239"/>
      <c r="D311" s="239"/>
      <c r="E311" s="236"/>
      <c r="F311" s="236"/>
    </row>
    <row r="312" spans="1:6" ht="15.75">
      <c r="A312" s="236"/>
      <c r="B312" s="236"/>
      <c r="C312" s="239"/>
      <c r="D312" s="239"/>
      <c r="E312" s="236"/>
      <c r="F312" s="236"/>
    </row>
    <row r="313" spans="1:6" ht="15.75">
      <c r="A313" s="236"/>
      <c r="B313" s="236"/>
      <c r="C313" s="239"/>
      <c r="D313" s="239"/>
      <c r="E313" s="236"/>
      <c r="F313" s="236"/>
    </row>
    <row r="314" spans="1:6" ht="15.75">
      <c r="A314" s="236"/>
      <c r="B314" s="236"/>
      <c r="C314" s="239"/>
      <c r="D314" s="239"/>
      <c r="E314" s="236"/>
      <c r="F314" s="236"/>
    </row>
    <row r="315" spans="1:6" ht="15.75">
      <c r="A315" s="236"/>
      <c r="B315" s="236"/>
      <c r="C315" s="239"/>
      <c r="D315" s="239"/>
      <c r="E315" s="236"/>
      <c r="F315" s="236"/>
    </row>
    <row r="316" spans="1:6" ht="15.75">
      <c r="A316" s="236"/>
      <c r="B316" s="236"/>
      <c r="C316" s="239"/>
      <c r="D316" s="239"/>
      <c r="E316" s="236"/>
      <c r="F316" s="236"/>
    </row>
    <row r="317" spans="1:6" ht="15.75">
      <c r="A317" s="236"/>
      <c r="B317" s="236"/>
      <c r="C317" s="239"/>
      <c r="D317" s="239"/>
      <c r="E317" s="236"/>
      <c r="F317" s="236"/>
    </row>
    <row r="318" spans="1:6" ht="15.75">
      <c r="A318" s="236"/>
      <c r="B318" s="236"/>
      <c r="C318" s="239"/>
      <c r="D318" s="239"/>
      <c r="E318" s="236"/>
      <c r="F318" s="236"/>
    </row>
    <row r="319" spans="1:6" ht="15.75">
      <c r="A319" s="236"/>
      <c r="B319" s="236"/>
      <c r="C319" s="239"/>
      <c r="D319" s="239"/>
      <c r="E319" s="236"/>
      <c r="F319" s="236"/>
    </row>
    <row r="320" spans="1:6" ht="15.75">
      <c r="A320" s="236"/>
      <c r="B320" s="236"/>
      <c r="C320" s="239"/>
      <c r="D320" s="239"/>
      <c r="E320" s="236"/>
      <c r="F320" s="236"/>
    </row>
    <row r="321" spans="1:6" ht="15.75">
      <c r="A321" s="236"/>
      <c r="B321" s="236"/>
      <c r="C321" s="239"/>
      <c r="D321" s="239"/>
      <c r="E321" s="236"/>
      <c r="F321" s="236"/>
    </row>
    <row r="322" spans="1:6" ht="15.75">
      <c r="A322" s="236"/>
      <c r="B322" s="236"/>
      <c r="C322" s="239"/>
      <c r="D322" s="239"/>
      <c r="E322" s="236"/>
      <c r="F322" s="236"/>
    </row>
    <row r="323" spans="1:6" ht="15.75">
      <c r="A323" s="236"/>
      <c r="B323" s="236"/>
      <c r="C323" s="239"/>
      <c r="D323" s="239"/>
      <c r="E323" s="236"/>
      <c r="F323" s="236"/>
    </row>
    <row r="324" spans="1:6" ht="15.75">
      <c r="A324" s="236"/>
      <c r="B324" s="236"/>
      <c r="C324" s="239"/>
      <c r="D324" s="239"/>
      <c r="E324" s="236"/>
      <c r="F324" s="236"/>
    </row>
    <row r="325" spans="1:6" ht="15.75">
      <c r="A325" s="236"/>
      <c r="B325" s="236"/>
      <c r="C325" s="239"/>
      <c r="D325" s="239"/>
      <c r="E325" s="236"/>
      <c r="F325" s="236"/>
    </row>
    <row r="326" spans="1:6" ht="15.75">
      <c r="A326" s="236"/>
      <c r="B326" s="236"/>
      <c r="C326" s="239"/>
      <c r="D326" s="239"/>
      <c r="E326" s="236"/>
      <c r="F326" s="236"/>
    </row>
    <row r="327" spans="1:6" ht="15.75">
      <c r="A327" s="236"/>
      <c r="B327" s="236"/>
      <c r="C327" s="239"/>
      <c r="D327" s="239"/>
      <c r="E327" s="236"/>
      <c r="F327" s="236"/>
    </row>
    <row r="328" spans="1:6" ht="15.75">
      <c r="A328" s="236"/>
      <c r="B328" s="236"/>
      <c r="C328" s="239"/>
      <c r="D328" s="239"/>
      <c r="E328" s="236"/>
      <c r="F328" s="236"/>
    </row>
    <row r="329" spans="1:6" ht="15.75">
      <c r="A329" s="236"/>
      <c r="B329" s="236"/>
      <c r="C329" s="239"/>
      <c r="D329" s="239"/>
      <c r="E329" s="236"/>
      <c r="F329" s="236"/>
    </row>
    <row r="330" spans="1:6" ht="15.75">
      <c r="A330" s="236"/>
      <c r="B330" s="236"/>
      <c r="C330" s="239"/>
      <c r="D330" s="239"/>
      <c r="E330" s="236"/>
      <c r="F330" s="236"/>
    </row>
    <row r="331" spans="1:6" ht="15.75">
      <c r="A331" s="236"/>
      <c r="B331" s="236"/>
      <c r="C331" s="239"/>
      <c r="D331" s="239"/>
      <c r="E331" s="236"/>
      <c r="F331" s="236"/>
    </row>
    <row r="332" spans="1:6" ht="15.75">
      <c r="A332" s="236"/>
      <c r="B332" s="236"/>
      <c r="C332" s="239"/>
      <c r="D332" s="239"/>
      <c r="E332" s="236"/>
      <c r="F332" s="236"/>
    </row>
    <row r="333" spans="1:6" ht="15.75">
      <c r="A333" s="236"/>
      <c r="B333" s="236"/>
      <c r="C333" s="239"/>
      <c r="D333" s="239"/>
      <c r="E333" s="236"/>
      <c r="F333" s="236"/>
    </row>
    <row r="334" spans="1:6" ht="15.75">
      <c r="A334" s="236"/>
      <c r="B334" s="236"/>
      <c r="C334" s="239"/>
      <c r="D334" s="239"/>
      <c r="E334" s="236"/>
      <c r="F334" s="236"/>
    </row>
    <row r="335" spans="1:6" ht="15.75">
      <c r="A335" s="236"/>
      <c r="B335" s="236"/>
      <c r="C335" s="239"/>
      <c r="D335" s="239"/>
      <c r="E335" s="236"/>
      <c r="F335" s="236"/>
    </row>
    <row r="336" spans="1:6" ht="15.75">
      <c r="A336" s="236"/>
      <c r="B336" s="236"/>
      <c r="C336" s="239"/>
      <c r="D336" s="239"/>
      <c r="E336" s="236"/>
      <c r="F336" s="236"/>
    </row>
    <row r="337" spans="1:6" ht="15.75">
      <c r="A337" s="236"/>
      <c r="B337" s="236"/>
      <c r="C337" s="239"/>
      <c r="D337" s="239"/>
      <c r="E337" s="236"/>
      <c r="F337" s="236"/>
    </row>
    <row r="338" spans="1:6" ht="15.75">
      <c r="A338" s="236"/>
      <c r="B338" s="236"/>
      <c r="C338" s="239"/>
      <c r="D338" s="239"/>
      <c r="E338" s="236"/>
      <c r="F338" s="236"/>
    </row>
    <row r="339" spans="1:6" ht="15.75">
      <c r="A339" s="236"/>
      <c r="B339" s="236"/>
      <c r="C339" s="239"/>
      <c r="D339" s="239"/>
      <c r="E339" s="236"/>
      <c r="F339" s="236"/>
    </row>
    <row r="340" spans="1:6" ht="15.75">
      <c r="A340" s="236"/>
      <c r="B340" s="236"/>
      <c r="C340" s="239"/>
      <c r="D340" s="239"/>
      <c r="E340" s="236"/>
      <c r="F340" s="236"/>
    </row>
    <row r="341" spans="1:6" ht="15.75">
      <c r="A341" s="236"/>
      <c r="B341" s="236"/>
      <c r="C341" s="239"/>
      <c r="D341" s="239"/>
      <c r="E341" s="236"/>
      <c r="F341" s="236"/>
    </row>
    <row r="342" spans="1:6" ht="15.75">
      <c r="A342" s="236"/>
      <c r="B342" s="236"/>
      <c r="C342" s="239"/>
      <c r="D342" s="239"/>
      <c r="E342" s="236"/>
      <c r="F342" s="236"/>
    </row>
    <row r="343" spans="1:6" ht="15.75">
      <c r="A343" s="236"/>
      <c r="B343" s="236"/>
      <c r="C343" s="239"/>
      <c r="D343" s="239"/>
      <c r="E343" s="236"/>
      <c r="F343" s="236"/>
    </row>
    <row r="344" spans="1:6" ht="15.75">
      <c r="A344" s="236"/>
      <c r="B344" s="236"/>
      <c r="C344" s="239"/>
      <c r="D344" s="239"/>
      <c r="E344" s="236"/>
      <c r="F344" s="236"/>
    </row>
    <row r="345" spans="1:6" ht="15.75">
      <c r="A345" s="236"/>
      <c r="B345" s="236"/>
      <c r="C345" s="239"/>
      <c r="D345" s="239"/>
      <c r="E345" s="236"/>
      <c r="F345" s="236"/>
    </row>
    <row r="346" spans="1:6" ht="15.75">
      <c r="A346" s="236"/>
      <c r="B346" s="236"/>
      <c r="C346" s="239"/>
      <c r="D346" s="239"/>
      <c r="E346" s="236"/>
      <c r="F346" s="236"/>
    </row>
    <row r="347" spans="1:6" ht="15.75">
      <c r="A347" s="236"/>
      <c r="B347" s="236"/>
      <c r="C347" s="239"/>
      <c r="D347" s="239"/>
      <c r="E347" s="236"/>
      <c r="F347" s="236"/>
    </row>
    <row r="348" spans="1:6" ht="15.75">
      <c r="A348" s="236"/>
      <c r="B348" s="236"/>
      <c r="C348" s="239"/>
      <c r="D348" s="239"/>
      <c r="E348" s="236"/>
      <c r="F348" s="236"/>
    </row>
    <row r="349" spans="1:6" ht="15.75">
      <c r="A349" s="236"/>
      <c r="B349" s="236"/>
      <c r="C349" s="239"/>
      <c r="D349" s="239"/>
      <c r="E349" s="236"/>
      <c r="F349" s="236"/>
    </row>
    <row r="350" spans="1:6" ht="15.75">
      <c r="A350" s="236"/>
      <c r="B350" s="236"/>
      <c r="C350" s="239"/>
      <c r="D350" s="239"/>
      <c r="E350" s="236"/>
      <c r="F350" s="236"/>
    </row>
    <row r="351" spans="1:6" ht="15.75">
      <c r="A351" s="236"/>
      <c r="B351" s="236"/>
      <c r="C351" s="239"/>
      <c r="D351" s="239"/>
      <c r="E351" s="236"/>
      <c r="F351" s="236"/>
    </row>
    <row r="352" spans="1:6" ht="15.75">
      <c r="A352" s="236"/>
      <c r="B352" s="236"/>
      <c r="C352" s="239"/>
      <c r="D352" s="239"/>
      <c r="E352" s="236"/>
      <c r="F352" s="236"/>
    </row>
    <row r="353" spans="1:6" ht="15.75">
      <c r="A353" s="236"/>
      <c r="B353" s="236"/>
      <c r="C353" s="239"/>
      <c r="D353" s="239"/>
      <c r="E353" s="236"/>
      <c r="F353" s="236"/>
    </row>
    <row r="354" spans="1:6" ht="15.75">
      <c r="A354" s="236"/>
      <c r="B354" s="236"/>
      <c r="C354" s="239"/>
      <c r="D354" s="239"/>
      <c r="E354" s="236"/>
      <c r="F354" s="236"/>
    </row>
    <row r="355" spans="1:6" ht="15.75">
      <c r="A355" s="236"/>
      <c r="B355" s="236"/>
      <c r="C355" s="239"/>
      <c r="D355" s="239"/>
      <c r="E355" s="236"/>
      <c r="F355" s="236"/>
    </row>
    <row r="356" spans="1:6" ht="15.75">
      <c r="A356" s="236"/>
      <c r="B356" s="236"/>
      <c r="C356" s="239"/>
      <c r="D356" s="239"/>
      <c r="E356" s="236"/>
      <c r="F356" s="236"/>
    </row>
    <row r="357" spans="1:6" ht="15.75">
      <c r="A357" s="236"/>
      <c r="B357" s="236"/>
      <c r="C357" s="239"/>
      <c r="D357" s="239"/>
      <c r="E357" s="236"/>
      <c r="F357" s="236"/>
    </row>
    <row r="358" spans="1:6" ht="15.75">
      <c r="A358" s="236"/>
      <c r="B358" s="236"/>
      <c r="C358" s="239"/>
      <c r="D358" s="239"/>
      <c r="E358" s="236"/>
      <c r="F358" s="236"/>
    </row>
    <row r="359" spans="1:6" ht="15.75">
      <c r="A359" s="236"/>
      <c r="B359" s="236"/>
      <c r="C359" s="239"/>
      <c r="D359" s="239"/>
      <c r="E359" s="236"/>
      <c r="F359" s="236"/>
    </row>
    <row r="360" spans="1:6" ht="15.75">
      <c r="A360" s="236"/>
      <c r="B360" s="236"/>
      <c r="C360" s="239"/>
      <c r="D360" s="239"/>
      <c r="E360" s="236"/>
      <c r="F360" s="236"/>
    </row>
    <row r="361" spans="1:6" ht="15.75">
      <c r="A361" s="236"/>
      <c r="B361" s="236"/>
      <c r="C361" s="239"/>
      <c r="D361" s="239"/>
      <c r="E361" s="236"/>
      <c r="F361" s="236"/>
    </row>
  </sheetData>
  <sheetProtection/>
  <mergeCells count="1"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13 C37:D37 C39:D39 G8:H11 G14:H15 G18:H22 G30:H31 G39:H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85" zoomScaleNormal="85" zoomScalePageLayoutView="0" workbookViewId="0" topLeftCell="A22">
      <selection activeCell="A51" sqref="A51"/>
    </sheetView>
  </sheetViews>
  <sheetFormatPr defaultColWidth="9.28125" defaultRowHeight="12.75"/>
  <cols>
    <col min="1" max="1" width="61.421875" style="245" customWidth="1"/>
    <col min="2" max="2" width="23.28125" style="245" bestFit="1" customWidth="1"/>
    <col min="3" max="3" width="17.8515625" style="270" customWidth="1"/>
    <col min="4" max="4" width="18.7109375" style="270" customWidth="1"/>
    <col min="5" max="5" width="10.140625" style="245" customWidth="1"/>
    <col min="6" max="6" width="12.00390625" style="245" customWidth="1"/>
    <col min="7" max="16384" width="9.28125" style="245" customWidth="1"/>
  </cols>
  <sheetData>
    <row r="1" spans="1:10" ht="15.75">
      <c r="A1" s="242"/>
      <c r="B1" s="242"/>
      <c r="C1" s="243"/>
      <c r="D1" s="243"/>
      <c r="E1" s="244"/>
      <c r="F1" s="244"/>
      <c r="G1" s="244"/>
      <c r="H1" s="244"/>
      <c r="I1" s="244"/>
      <c r="J1" s="244"/>
    </row>
    <row r="2" spans="1:10" ht="15.75">
      <c r="A2" s="246" t="s">
        <v>205</v>
      </c>
      <c r="B2" s="246"/>
      <c r="C2" s="247"/>
      <c r="D2" s="247"/>
      <c r="E2" s="248"/>
      <c r="F2" s="248"/>
      <c r="G2" s="244"/>
      <c r="H2" s="244"/>
      <c r="I2" s="244"/>
      <c r="J2" s="244"/>
    </row>
    <row r="3" spans="1:10" ht="15.75">
      <c r="A3" s="246"/>
      <c r="B3" s="246"/>
      <c r="C3" s="247"/>
      <c r="D3" s="247"/>
      <c r="E3" s="249"/>
      <c r="F3" s="249"/>
      <c r="G3" s="244"/>
      <c r="H3" s="244"/>
      <c r="I3" s="244"/>
      <c r="J3" s="244"/>
    </row>
    <row r="4" spans="1:10" ht="15.75">
      <c r="A4" s="111" t="s">
        <v>1</v>
      </c>
      <c r="B4" s="92" t="str">
        <f>'Balance Sheet'!$E$3</f>
        <v>SOPHARMA AD</v>
      </c>
      <c r="C4" s="250" t="s">
        <v>441</v>
      </c>
      <c r="D4" s="170">
        <f>'Balance Sheet'!$H$3</f>
        <v>831902088</v>
      </c>
      <c r="E4" s="248"/>
      <c r="F4" s="248"/>
      <c r="G4" s="244"/>
      <c r="H4" s="244"/>
      <c r="I4" s="244"/>
      <c r="J4" s="244"/>
    </row>
    <row r="5" spans="1:10" ht="15.75">
      <c r="A5" s="111" t="s">
        <v>206</v>
      </c>
      <c r="B5" s="91" t="str">
        <f>'Balance Sheet'!$E$4</f>
        <v>CONSOLIDATED</v>
      </c>
      <c r="C5" s="251"/>
      <c r="D5" s="170">
        <f>'Balance Sheet'!$H$4</f>
        <v>684</v>
      </c>
      <c r="E5" s="244"/>
      <c r="F5" s="244"/>
      <c r="G5" s="244"/>
      <c r="H5" s="244"/>
      <c r="I5" s="244"/>
      <c r="J5" s="244"/>
    </row>
    <row r="6" spans="1:10" ht="16.5" thickBot="1">
      <c r="A6" s="114" t="s">
        <v>3</v>
      </c>
      <c r="B6" s="93" t="str">
        <f>'Balance Sheet'!$E$5</f>
        <v>01.01.-31.12.2016</v>
      </c>
      <c r="C6" s="252"/>
      <c r="D6" s="116" t="str">
        <f>'Balance Sheet'!$H$5</f>
        <v>( thousand BGN)</v>
      </c>
      <c r="E6" s="244"/>
      <c r="F6" s="253"/>
      <c r="G6" s="244"/>
      <c r="H6" s="244"/>
      <c r="I6" s="244"/>
      <c r="J6" s="244"/>
    </row>
    <row r="7" spans="1:7" ht="33.75" customHeight="1">
      <c r="A7" s="254" t="s">
        <v>426</v>
      </c>
      <c r="B7" s="159" t="s">
        <v>7</v>
      </c>
      <c r="C7" s="160" t="s">
        <v>8</v>
      </c>
      <c r="D7" s="160" t="s">
        <v>9</v>
      </c>
      <c r="E7" s="255"/>
      <c r="F7" s="255"/>
      <c r="G7" s="244"/>
    </row>
    <row r="8" spans="1:7" ht="15.75">
      <c r="A8" s="256" t="s">
        <v>208</v>
      </c>
      <c r="B8" s="391"/>
      <c r="C8" s="400"/>
      <c r="D8" s="400"/>
      <c r="E8" s="257"/>
      <c r="F8" s="257"/>
      <c r="G8" s="244"/>
    </row>
    <row r="9" spans="1:7" ht="15.75">
      <c r="A9" s="258" t="s">
        <v>209</v>
      </c>
      <c r="B9" s="391" t="s">
        <v>620</v>
      </c>
      <c r="C9" s="459">
        <v>879114</v>
      </c>
      <c r="D9" s="460">
        <v>1002450</v>
      </c>
      <c r="E9" s="257"/>
      <c r="F9" s="257"/>
      <c r="G9" s="244"/>
    </row>
    <row r="10" spans="1:13" ht="15.75">
      <c r="A10" s="258" t="s">
        <v>210</v>
      </c>
      <c r="B10" s="391" t="s">
        <v>621</v>
      </c>
      <c r="C10" s="459">
        <v>-808464</v>
      </c>
      <c r="D10" s="460">
        <v>-786997</v>
      </c>
      <c r="E10" s="259"/>
      <c r="F10" s="259"/>
      <c r="G10" s="260"/>
      <c r="H10" s="261"/>
      <c r="I10" s="261"/>
      <c r="J10" s="261"/>
      <c r="K10" s="261"/>
      <c r="L10" s="261"/>
      <c r="M10" s="261"/>
    </row>
    <row r="11" spans="1:13" ht="15.75">
      <c r="A11" s="258" t="s">
        <v>211</v>
      </c>
      <c r="B11" s="391" t="s">
        <v>622</v>
      </c>
      <c r="C11" s="459"/>
      <c r="D11" s="460"/>
      <c r="E11" s="259"/>
      <c r="F11" s="259"/>
      <c r="G11" s="260"/>
      <c r="H11" s="261"/>
      <c r="I11" s="261"/>
      <c r="J11" s="261"/>
      <c r="K11" s="261"/>
      <c r="L11" s="261"/>
      <c r="M11" s="261"/>
    </row>
    <row r="12" spans="1:13" ht="27" customHeight="1">
      <c r="A12" s="258" t="s">
        <v>212</v>
      </c>
      <c r="B12" s="391" t="s">
        <v>623</v>
      </c>
      <c r="C12" s="459">
        <v>-77921</v>
      </c>
      <c r="D12" s="460">
        <v>-76275</v>
      </c>
      <c r="E12" s="259"/>
      <c r="F12" s="259"/>
      <c r="G12" s="260"/>
      <c r="H12" s="261"/>
      <c r="I12" s="261"/>
      <c r="J12" s="261"/>
      <c r="K12" s="261"/>
      <c r="L12" s="261"/>
      <c r="M12" s="261"/>
    </row>
    <row r="13" spans="1:13" ht="15.75">
      <c r="A13" s="258" t="s">
        <v>213</v>
      </c>
      <c r="B13" s="391" t="s">
        <v>624</v>
      </c>
      <c r="C13" s="459">
        <v>-57646</v>
      </c>
      <c r="D13" s="460">
        <v>-56408</v>
      </c>
      <c r="E13" s="259"/>
      <c r="F13" s="259"/>
      <c r="G13" s="260"/>
      <c r="H13" s="261"/>
      <c r="I13" s="261"/>
      <c r="J13" s="261"/>
      <c r="K13" s="261"/>
      <c r="L13" s="261"/>
      <c r="M13" s="261"/>
    </row>
    <row r="14" spans="1:13" ht="15.75">
      <c r="A14" s="262" t="s">
        <v>214</v>
      </c>
      <c r="B14" s="391" t="s">
        <v>625</v>
      </c>
      <c r="C14" s="459">
        <v>-5457</v>
      </c>
      <c r="D14" s="460">
        <v>-3272</v>
      </c>
      <c r="E14" s="259"/>
      <c r="F14" s="259"/>
      <c r="G14" s="260"/>
      <c r="H14" s="261"/>
      <c r="I14" s="261"/>
      <c r="J14" s="261"/>
      <c r="K14" s="261"/>
      <c r="L14" s="261"/>
      <c r="M14" s="261"/>
    </row>
    <row r="15" spans="1:13" ht="15.75">
      <c r="A15" s="263" t="s">
        <v>215</v>
      </c>
      <c r="B15" s="391" t="s">
        <v>626</v>
      </c>
      <c r="C15" s="459"/>
      <c r="D15" s="460"/>
      <c r="E15" s="259"/>
      <c r="F15" s="259"/>
      <c r="G15" s="260"/>
      <c r="H15" s="261"/>
      <c r="I15" s="261"/>
      <c r="J15" s="261"/>
      <c r="K15" s="261"/>
      <c r="L15" s="261"/>
      <c r="M15" s="261"/>
    </row>
    <row r="16" spans="1:13" ht="15.75">
      <c r="A16" s="258" t="s">
        <v>216</v>
      </c>
      <c r="B16" s="391" t="s">
        <v>627</v>
      </c>
      <c r="C16" s="459">
        <v>-7542</v>
      </c>
      <c r="D16" s="460">
        <v>-7537</v>
      </c>
      <c r="E16" s="259"/>
      <c r="F16" s="259"/>
      <c r="G16" s="260"/>
      <c r="H16" s="261"/>
      <c r="I16" s="261"/>
      <c r="J16" s="261"/>
      <c r="K16" s="261"/>
      <c r="L16" s="261"/>
      <c r="M16" s="261"/>
    </row>
    <row r="17" spans="1:13" ht="15.75">
      <c r="A17" s="262" t="s">
        <v>217</v>
      </c>
      <c r="B17" s="392" t="s">
        <v>628</v>
      </c>
      <c r="C17" s="459">
        <v>-688</v>
      </c>
      <c r="D17" s="460">
        <v>-1926</v>
      </c>
      <c r="E17" s="259"/>
      <c r="F17" s="259"/>
      <c r="G17" s="260"/>
      <c r="H17" s="261"/>
      <c r="I17" s="261"/>
      <c r="J17" s="261"/>
      <c r="K17" s="261"/>
      <c r="L17" s="261"/>
      <c r="M17" s="261"/>
    </row>
    <row r="18" spans="1:13" ht="15.75">
      <c r="A18" s="258" t="s">
        <v>218</v>
      </c>
      <c r="B18" s="391" t="s">
        <v>629</v>
      </c>
      <c r="C18" s="459">
        <v>-2230</v>
      </c>
      <c r="D18" s="460">
        <v>-2725</v>
      </c>
      <c r="E18" s="259"/>
      <c r="F18" s="259"/>
      <c r="G18" s="260"/>
      <c r="H18" s="261"/>
      <c r="I18" s="261"/>
      <c r="J18" s="261"/>
      <c r="K18" s="261"/>
      <c r="L18" s="261"/>
      <c r="M18" s="261"/>
    </row>
    <row r="19" spans="1:13" ht="16.5" thickBot="1">
      <c r="A19" s="264" t="s">
        <v>219</v>
      </c>
      <c r="B19" s="393" t="s">
        <v>630</v>
      </c>
      <c r="C19" s="521">
        <f>SUM(C9:C18)</f>
        <v>-80834</v>
      </c>
      <c r="D19" s="522">
        <f>SUM(D9:D18)</f>
        <v>67310</v>
      </c>
      <c r="E19" s="259"/>
      <c r="F19" s="259"/>
      <c r="G19" s="260"/>
      <c r="H19" s="261"/>
      <c r="I19" s="261"/>
      <c r="J19" s="261"/>
      <c r="K19" s="261"/>
      <c r="L19" s="261"/>
      <c r="M19" s="261"/>
    </row>
    <row r="20" spans="1:13" ht="15.75">
      <c r="A20" s="256" t="s">
        <v>220</v>
      </c>
      <c r="B20" s="394"/>
      <c r="C20" s="523"/>
      <c r="D20" s="524"/>
      <c r="E20" s="259"/>
      <c r="F20" s="259"/>
      <c r="G20" s="260"/>
      <c r="H20" s="261"/>
      <c r="I20" s="261"/>
      <c r="J20" s="261"/>
      <c r="K20" s="261"/>
      <c r="L20" s="261"/>
      <c r="M20" s="261"/>
    </row>
    <row r="21" spans="1:13" ht="15.75">
      <c r="A21" s="258" t="s">
        <v>221</v>
      </c>
      <c r="B21" s="391" t="s">
        <v>631</v>
      </c>
      <c r="C21" s="459">
        <v>-19175</v>
      </c>
      <c r="D21" s="460">
        <v>-22586</v>
      </c>
      <c r="E21" s="259"/>
      <c r="F21" s="259"/>
      <c r="G21" s="260"/>
      <c r="H21" s="261"/>
      <c r="I21" s="261"/>
      <c r="J21" s="261"/>
      <c r="K21" s="261"/>
      <c r="L21" s="261"/>
      <c r="M21" s="261"/>
    </row>
    <row r="22" spans="1:13" ht="15.75">
      <c r="A22" s="258" t="s">
        <v>222</v>
      </c>
      <c r="B22" s="391" t="s">
        <v>632</v>
      </c>
      <c r="C22" s="459">
        <v>750</v>
      </c>
      <c r="D22" s="460">
        <v>439</v>
      </c>
      <c r="E22" s="259"/>
      <c r="F22" s="259"/>
      <c r="G22" s="260"/>
      <c r="H22" s="261"/>
      <c r="I22" s="261"/>
      <c r="J22" s="261"/>
      <c r="K22" s="261"/>
      <c r="L22" s="261"/>
      <c r="M22" s="261"/>
    </row>
    <row r="23" spans="1:13" ht="15.75">
      <c r="A23" s="258" t="s">
        <v>223</v>
      </c>
      <c r="B23" s="391" t="s">
        <v>633</v>
      </c>
      <c r="C23" s="459">
        <v>-3121</v>
      </c>
      <c r="D23" s="460">
        <v>-16605</v>
      </c>
      <c r="E23" s="259"/>
      <c r="F23" s="259"/>
      <c r="G23" s="260"/>
      <c r="H23" s="261"/>
      <c r="I23" s="261"/>
      <c r="J23" s="261"/>
      <c r="K23" s="261"/>
      <c r="L23" s="261"/>
      <c r="M23" s="261"/>
    </row>
    <row r="24" spans="1:13" ht="15.75">
      <c r="A24" s="258" t="s">
        <v>224</v>
      </c>
      <c r="B24" s="391" t="s">
        <v>634</v>
      </c>
      <c r="C24" s="459">
        <v>20999</v>
      </c>
      <c r="D24" s="460">
        <v>27867</v>
      </c>
      <c r="E24" s="259"/>
      <c r="F24" s="259"/>
      <c r="G24" s="260"/>
      <c r="H24" s="261"/>
      <c r="I24" s="261"/>
      <c r="J24" s="261"/>
      <c r="K24" s="261"/>
      <c r="L24" s="261"/>
      <c r="M24" s="261"/>
    </row>
    <row r="25" spans="1:13" ht="15.75">
      <c r="A25" s="258" t="s">
        <v>225</v>
      </c>
      <c r="B25" s="391" t="s">
        <v>635</v>
      </c>
      <c r="C25" s="459">
        <v>2486</v>
      </c>
      <c r="D25" s="460">
        <v>2796</v>
      </c>
      <c r="E25" s="259"/>
      <c r="F25" s="259"/>
      <c r="G25" s="260"/>
      <c r="H25" s="261"/>
      <c r="I25" s="261"/>
      <c r="J25" s="261"/>
      <c r="K25" s="261"/>
      <c r="L25" s="261"/>
      <c r="M25" s="261"/>
    </row>
    <row r="26" spans="1:13" ht="15.75">
      <c r="A26" s="258" t="s">
        <v>226</v>
      </c>
      <c r="B26" s="391" t="s">
        <v>636</v>
      </c>
      <c r="C26" s="459">
        <v>-33419</v>
      </c>
      <c r="D26" s="460">
        <v>-28674</v>
      </c>
      <c r="E26" s="259"/>
      <c r="F26" s="259"/>
      <c r="G26" s="260"/>
      <c r="H26" s="261"/>
      <c r="I26" s="261"/>
      <c r="J26" s="261"/>
      <c r="K26" s="261"/>
      <c r="L26" s="261"/>
      <c r="M26" s="261"/>
    </row>
    <row r="27" spans="1:13" ht="15.75">
      <c r="A27" s="258" t="s">
        <v>227</v>
      </c>
      <c r="B27" s="391" t="s">
        <v>637</v>
      </c>
      <c r="C27" s="459">
        <v>25819</v>
      </c>
      <c r="D27" s="460">
        <v>3856</v>
      </c>
      <c r="E27" s="259"/>
      <c r="F27" s="259"/>
      <c r="G27" s="260"/>
      <c r="H27" s="261"/>
      <c r="I27" s="261"/>
      <c r="J27" s="261"/>
      <c r="K27" s="261"/>
      <c r="L27" s="261"/>
      <c r="M27" s="261"/>
    </row>
    <row r="28" spans="1:13" ht="15.75">
      <c r="A28" s="258" t="s">
        <v>228</v>
      </c>
      <c r="B28" s="391" t="s">
        <v>638</v>
      </c>
      <c r="C28" s="459">
        <v>52</v>
      </c>
      <c r="D28" s="460">
        <v>8</v>
      </c>
      <c r="E28" s="259"/>
      <c r="F28" s="259"/>
      <c r="G28" s="260"/>
      <c r="H28" s="261"/>
      <c r="I28" s="261"/>
      <c r="J28" s="261"/>
      <c r="K28" s="261"/>
      <c r="L28" s="261"/>
      <c r="M28" s="261"/>
    </row>
    <row r="29" spans="1:13" ht="15.75">
      <c r="A29" s="262" t="s">
        <v>217</v>
      </c>
      <c r="B29" s="391" t="s">
        <v>639</v>
      </c>
      <c r="C29" s="459"/>
      <c r="D29" s="460"/>
      <c r="E29" s="259"/>
      <c r="F29" s="259"/>
      <c r="G29" s="260"/>
      <c r="H29" s="261"/>
      <c r="I29" s="261"/>
      <c r="J29" s="261"/>
      <c r="K29" s="261"/>
      <c r="L29" s="261"/>
      <c r="M29" s="261"/>
    </row>
    <row r="30" spans="1:13" ht="15.75">
      <c r="A30" s="258" t="s">
        <v>229</v>
      </c>
      <c r="B30" s="391" t="s">
        <v>640</v>
      </c>
      <c r="C30" s="459"/>
      <c r="D30" s="460"/>
      <c r="E30" s="259"/>
      <c r="F30" s="259"/>
      <c r="G30" s="260"/>
      <c r="H30" s="261"/>
      <c r="I30" s="261"/>
      <c r="J30" s="261"/>
      <c r="K30" s="261"/>
      <c r="L30" s="261"/>
      <c r="M30" s="261"/>
    </row>
    <row r="31" spans="1:13" ht="16.5" thickBot="1">
      <c r="A31" s="264" t="s">
        <v>230</v>
      </c>
      <c r="B31" s="393" t="s">
        <v>641</v>
      </c>
      <c r="C31" s="521">
        <f>SUM(C21:C30)</f>
        <v>-5609</v>
      </c>
      <c r="D31" s="522">
        <f>SUM(D21:D30)</f>
        <v>-32899</v>
      </c>
      <c r="E31" s="259"/>
      <c r="F31" s="259"/>
      <c r="G31" s="260"/>
      <c r="H31" s="261"/>
      <c r="I31" s="261"/>
      <c r="J31" s="261"/>
      <c r="K31" s="261"/>
      <c r="L31" s="261"/>
      <c r="M31" s="261"/>
    </row>
    <row r="32" spans="1:7" ht="15.75">
      <c r="A32" s="256" t="s">
        <v>231</v>
      </c>
      <c r="B32" s="394"/>
      <c r="C32" s="525"/>
      <c r="D32" s="526"/>
      <c r="E32" s="257"/>
      <c r="F32" s="257"/>
      <c r="G32" s="244"/>
    </row>
    <row r="33" spans="1:7" ht="15.75">
      <c r="A33" s="258" t="s">
        <v>232</v>
      </c>
      <c r="B33" s="391" t="s">
        <v>642</v>
      </c>
      <c r="C33" s="459"/>
      <c r="D33" s="460"/>
      <c r="E33" s="257"/>
      <c r="F33" s="257"/>
      <c r="G33" s="244"/>
    </row>
    <row r="34" spans="1:7" ht="15.75">
      <c r="A34" s="262" t="s">
        <v>233</v>
      </c>
      <c r="B34" s="391" t="s">
        <v>643</v>
      </c>
      <c r="C34" s="459">
        <v>-852</v>
      </c>
      <c r="D34" s="460">
        <v>-448</v>
      </c>
      <c r="E34" s="257"/>
      <c r="F34" s="257"/>
      <c r="G34" s="244"/>
    </row>
    <row r="35" spans="1:7" ht="15.75">
      <c r="A35" s="258" t="s">
        <v>234</v>
      </c>
      <c r="B35" s="391" t="s">
        <v>644</v>
      </c>
      <c r="C35" s="459">
        <v>34169</v>
      </c>
      <c r="D35" s="460">
        <v>28642</v>
      </c>
      <c r="E35" s="257"/>
      <c r="F35" s="257"/>
      <c r="G35" s="244"/>
    </row>
    <row r="36" spans="1:7" ht="15.75">
      <c r="A36" s="258" t="s">
        <v>235</v>
      </c>
      <c r="B36" s="391" t="s">
        <v>645</v>
      </c>
      <c r="C36" s="459">
        <v>-74229</v>
      </c>
      <c r="D36" s="460">
        <v>-62711</v>
      </c>
      <c r="E36" s="257"/>
      <c r="F36" s="257"/>
      <c r="G36" s="244"/>
    </row>
    <row r="37" spans="1:7" ht="15.75">
      <c r="A37" s="258" t="s">
        <v>236</v>
      </c>
      <c r="B37" s="391" t="s">
        <v>646</v>
      </c>
      <c r="C37" s="459">
        <v>-2169</v>
      </c>
      <c r="D37" s="460">
        <v>-1865</v>
      </c>
      <c r="E37" s="257"/>
      <c r="F37" s="257"/>
      <c r="G37" s="244"/>
    </row>
    <row r="38" spans="1:7" ht="15.75">
      <c r="A38" s="258" t="s">
        <v>237</v>
      </c>
      <c r="B38" s="391" t="s">
        <v>647</v>
      </c>
      <c r="C38" s="459">
        <v>-1992</v>
      </c>
      <c r="D38" s="460">
        <v>-1916</v>
      </c>
      <c r="E38" s="257"/>
      <c r="F38" s="257"/>
      <c r="G38" s="244"/>
    </row>
    <row r="39" spans="1:7" ht="15.75">
      <c r="A39" s="258" t="s">
        <v>427</v>
      </c>
      <c r="B39" s="391" t="s">
        <v>648</v>
      </c>
      <c r="C39" s="459">
        <v>-12084</v>
      </c>
      <c r="D39" s="460">
        <v>-3983</v>
      </c>
      <c r="E39" s="257"/>
      <c r="F39" s="257"/>
      <c r="G39" s="244"/>
    </row>
    <row r="40" spans="1:8" ht="15.75">
      <c r="A40" s="258" t="s">
        <v>428</v>
      </c>
      <c r="B40" s="391" t="s">
        <v>649</v>
      </c>
      <c r="C40" s="459">
        <v>142884</v>
      </c>
      <c r="D40" s="460">
        <v>5685</v>
      </c>
      <c r="E40" s="257"/>
      <c r="F40" s="257"/>
      <c r="G40" s="260"/>
      <c r="H40" s="261"/>
    </row>
    <row r="41" spans="1:8" ht="16.5" thickBot="1">
      <c r="A41" s="264" t="s">
        <v>429</v>
      </c>
      <c r="B41" s="393" t="s">
        <v>650</v>
      </c>
      <c r="C41" s="527">
        <f>SUM(C33:C40)</f>
        <v>85727</v>
      </c>
      <c r="D41" s="528">
        <f>SUM(D33:D40)</f>
        <v>-36596</v>
      </c>
      <c r="E41" s="257"/>
      <c r="F41" s="257"/>
      <c r="G41" s="260"/>
      <c r="H41" s="261"/>
    </row>
    <row r="42" spans="1:8" ht="32.25" thickBot="1">
      <c r="A42" s="265" t="s">
        <v>430</v>
      </c>
      <c r="B42" s="393" t="s">
        <v>651</v>
      </c>
      <c r="C42" s="529">
        <f>C41+C31+C19</f>
        <v>-716</v>
      </c>
      <c r="D42" s="530">
        <f>D41+D31+D19</f>
        <v>-2185</v>
      </c>
      <c r="E42" s="257"/>
      <c r="F42" s="257"/>
      <c r="G42" s="260"/>
      <c r="H42" s="261"/>
    </row>
    <row r="43" spans="1:8" ht="16.5" thickBot="1">
      <c r="A43" s="258" t="s">
        <v>431</v>
      </c>
      <c r="B43" s="394" t="s">
        <v>652</v>
      </c>
      <c r="C43" s="531">
        <v>23114</v>
      </c>
      <c r="D43" s="532">
        <v>25299</v>
      </c>
      <c r="E43" s="257"/>
      <c r="F43" s="257"/>
      <c r="G43" s="260"/>
      <c r="H43" s="261"/>
    </row>
    <row r="44" spans="1:8" ht="16.5" thickBot="1">
      <c r="A44" s="258" t="s">
        <v>432</v>
      </c>
      <c r="B44" s="394" t="s">
        <v>653</v>
      </c>
      <c r="C44" s="533">
        <f>C43+C42</f>
        <v>22398</v>
      </c>
      <c r="D44" s="534">
        <f>D43+D42</f>
        <v>23114</v>
      </c>
      <c r="E44" s="257"/>
      <c r="F44" s="257"/>
      <c r="G44" s="260"/>
      <c r="H44" s="261"/>
    </row>
    <row r="45" spans="1:8" ht="15.75">
      <c r="A45" s="258" t="s">
        <v>433</v>
      </c>
      <c r="B45" s="394" t="s">
        <v>654</v>
      </c>
      <c r="C45" s="535">
        <v>18303</v>
      </c>
      <c r="D45" s="536">
        <v>18728</v>
      </c>
      <c r="E45" s="257"/>
      <c r="F45" s="257"/>
      <c r="G45" s="260"/>
      <c r="H45" s="261"/>
    </row>
    <row r="46" spans="1:8" ht="16.5" thickBot="1">
      <c r="A46" s="258" t="s">
        <v>434</v>
      </c>
      <c r="B46" s="394" t="s">
        <v>655</v>
      </c>
      <c r="C46" s="537">
        <v>4095</v>
      </c>
      <c r="D46" s="538">
        <v>4386</v>
      </c>
      <c r="E46" s="244"/>
      <c r="F46" s="244"/>
      <c r="G46" s="260"/>
      <c r="H46" s="261"/>
    </row>
    <row r="47" spans="1:8" ht="15.75">
      <c r="A47" s="257"/>
      <c r="B47" s="266"/>
      <c r="C47" s="267"/>
      <c r="D47" s="267"/>
      <c r="E47" s="244"/>
      <c r="F47" s="244"/>
      <c r="G47" s="260"/>
      <c r="H47" s="261"/>
    </row>
    <row r="48" spans="1:8" ht="18.75" customHeight="1">
      <c r="A48" s="441" t="str">
        <f>'Balance Sheet'!$A$98:$B$98</f>
        <v>Date of preparation: 1 March 2017</v>
      </c>
      <c r="B48" s="441"/>
      <c r="C48" s="441"/>
      <c r="D48" s="441"/>
      <c r="E48" s="269"/>
      <c r="F48" s="244"/>
      <c r="G48" s="260"/>
      <c r="H48" s="261"/>
    </row>
    <row r="49" spans="1:8" ht="15.75">
      <c r="A49" s="441"/>
      <c r="B49" s="441"/>
      <c r="C49" s="441"/>
      <c r="D49" s="442"/>
      <c r="E49" s="252"/>
      <c r="G49" s="261"/>
      <c r="H49" s="261"/>
    </row>
    <row r="50" spans="1:8" ht="15.75">
      <c r="A50" s="441"/>
      <c r="B50" s="441"/>
      <c r="C50" s="441"/>
      <c r="D50" s="441"/>
      <c r="E50" s="123"/>
      <c r="G50" s="261"/>
      <c r="H50" s="261"/>
    </row>
    <row r="51" spans="1:8" ht="15.75">
      <c r="A51" s="441"/>
      <c r="B51" s="441"/>
      <c r="C51" s="441"/>
      <c r="D51" s="442"/>
      <c r="E51" s="124"/>
      <c r="G51" s="261"/>
      <c r="H51" s="261"/>
    </row>
    <row r="52" spans="1:8" ht="15.75">
      <c r="A52" s="268"/>
      <c r="B52" s="268"/>
      <c r="C52" s="268"/>
      <c r="D52" s="268"/>
      <c r="G52" s="261"/>
      <c r="H52" s="261"/>
    </row>
    <row r="53" spans="7:8" ht="15.75">
      <c r="G53" s="261"/>
      <c r="H53" s="261"/>
    </row>
    <row r="54" spans="1:8" ht="15.75">
      <c r="A54" s="455" t="s">
        <v>809</v>
      </c>
      <c r="B54" s="455"/>
      <c r="C54" s="649" t="s">
        <v>808</v>
      </c>
      <c r="D54" s="649"/>
      <c r="E54" s="649"/>
      <c r="G54" s="261"/>
      <c r="H54" s="261"/>
    </row>
    <row r="55" spans="7:8" ht="15.75">
      <c r="G55" s="261"/>
      <c r="H55" s="261"/>
    </row>
    <row r="56" spans="7:8" ht="15.75">
      <c r="G56" s="261"/>
      <c r="H56" s="261"/>
    </row>
    <row r="57" spans="7:8" ht="15.75">
      <c r="G57" s="261"/>
      <c r="H57" s="261"/>
    </row>
    <row r="58" spans="7:8" ht="15.75">
      <c r="G58" s="261"/>
      <c r="H58" s="261"/>
    </row>
    <row r="59" spans="7:8" ht="15.75">
      <c r="G59" s="261"/>
      <c r="H59" s="261"/>
    </row>
    <row r="60" spans="7:8" ht="15.75">
      <c r="G60" s="261"/>
      <c r="H60" s="261"/>
    </row>
    <row r="61" spans="7:8" ht="15.75">
      <c r="G61" s="261"/>
      <c r="H61" s="261"/>
    </row>
    <row r="62" spans="7:8" ht="15.75">
      <c r="G62" s="261"/>
      <c r="H62" s="261"/>
    </row>
    <row r="63" spans="7:8" ht="15.75">
      <c r="G63" s="261"/>
      <c r="H63" s="261"/>
    </row>
    <row r="64" spans="7:8" ht="15.75">
      <c r="G64" s="261"/>
      <c r="H64" s="261"/>
    </row>
    <row r="65" spans="7:8" ht="15.75">
      <c r="G65" s="261"/>
      <c r="H65" s="261"/>
    </row>
    <row r="66" spans="7:8" ht="15.75">
      <c r="G66" s="261"/>
      <c r="H66" s="261"/>
    </row>
    <row r="67" spans="7:8" ht="15.75">
      <c r="G67" s="261"/>
      <c r="H67" s="261"/>
    </row>
    <row r="68" spans="7:8" ht="15.75">
      <c r="G68" s="261"/>
      <c r="H68" s="261"/>
    </row>
    <row r="69" spans="7:8" ht="15.75">
      <c r="G69" s="261"/>
      <c r="H69" s="261"/>
    </row>
    <row r="70" spans="7:8" ht="15.75">
      <c r="G70" s="261"/>
      <c r="H70" s="261"/>
    </row>
    <row r="71" spans="7:8" ht="15.75">
      <c r="G71" s="261"/>
      <c r="H71" s="261"/>
    </row>
    <row r="72" spans="7:8" ht="15.75">
      <c r="G72" s="261"/>
      <c r="H72" s="261"/>
    </row>
    <row r="73" spans="7:8" ht="15.75">
      <c r="G73" s="261"/>
      <c r="H73" s="261"/>
    </row>
    <row r="74" spans="7:8" ht="15.75">
      <c r="G74" s="261"/>
      <c r="H74" s="261"/>
    </row>
    <row r="75" spans="7:8" ht="15.75">
      <c r="G75" s="261"/>
      <c r="H75" s="261"/>
    </row>
    <row r="76" spans="7:8" ht="15.75">
      <c r="G76" s="261"/>
      <c r="H76" s="261"/>
    </row>
    <row r="77" spans="7:8" ht="15.75">
      <c r="G77" s="261"/>
      <c r="H77" s="261"/>
    </row>
    <row r="78" spans="7:8" ht="15.75">
      <c r="G78" s="261"/>
      <c r="H78" s="261"/>
    </row>
    <row r="79" spans="7:8" ht="15.75">
      <c r="G79" s="261"/>
      <c r="H79" s="261"/>
    </row>
    <row r="80" spans="7:8" ht="15.75">
      <c r="G80" s="261"/>
      <c r="H80" s="261"/>
    </row>
    <row r="81" spans="7:8" ht="15.75">
      <c r="G81" s="261"/>
      <c r="H81" s="261"/>
    </row>
    <row r="82" spans="7:8" ht="15.75">
      <c r="G82" s="261"/>
      <c r="H82" s="261"/>
    </row>
    <row r="83" spans="7:8" ht="15.75">
      <c r="G83" s="261"/>
      <c r="H83" s="261"/>
    </row>
    <row r="84" spans="7:8" ht="15.75">
      <c r="G84" s="261"/>
      <c r="H84" s="261"/>
    </row>
    <row r="85" spans="7:8" ht="15.75">
      <c r="G85" s="261"/>
      <c r="H85" s="261"/>
    </row>
    <row r="86" spans="7:8" ht="15.75">
      <c r="G86" s="261"/>
      <c r="H86" s="261"/>
    </row>
    <row r="87" spans="7:8" ht="15.75">
      <c r="G87" s="261"/>
      <c r="H87" s="261"/>
    </row>
    <row r="88" spans="7:8" ht="15.75">
      <c r="G88" s="261"/>
      <c r="H88" s="261"/>
    </row>
    <row r="89" spans="7:8" ht="15.75">
      <c r="G89" s="261"/>
      <c r="H89" s="261"/>
    </row>
    <row r="90" spans="7:8" ht="15.75">
      <c r="G90" s="261"/>
      <c r="H90" s="261"/>
    </row>
    <row r="91" spans="7:8" ht="15.75">
      <c r="G91" s="261"/>
      <c r="H91" s="261"/>
    </row>
    <row r="92" spans="7:8" ht="15.75">
      <c r="G92" s="261"/>
      <c r="H92" s="261"/>
    </row>
    <row r="93" spans="7:8" ht="15.75">
      <c r="G93" s="261"/>
      <c r="H93" s="261"/>
    </row>
    <row r="94" spans="7:8" ht="15.75">
      <c r="G94" s="261"/>
      <c r="H94" s="261"/>
    </row>
    <row r="95" spans="7:8" ht="15.75">
      <c r="G95" s="261"/>
      <c r="H95" s="261"/>
    </row>
    <row r="96" spans="7:8" ht="15.75">
      <c r="G96" s="261"/>
      <c r="H96" s="261"/>
    </row>
    <row r="97" spans="7:8" ht="15.75">
      <c r="G97" s="261"/>
      <c r="H97" s="261"/>
    </row>
    <row r="98" spans="7:8" ht="15.75">
      <c r="G98" s="261"/>
      <c r="H98" s="261"/>
    </row>
    <row r="99" spans="7:8" ht="15.75">
      <c r="G99" s="261"/>
      <c r="H99" s="261"/>
    </row>
    <row r="100" spans="7:8" ht="15.75">
      <c r="G100" s="261"/>
      <c r="H100" s="261"/>
    </row>
    <row r="101" spans="7:8" ht="15.75">
      <c r="G101" s="261"/>
      <c r="H101" s="261"/>
    </row>
  </sheetData>
  <sheetProtection/>
  <mergeCells count="1">
    <mergeCell ref="C54:E54"/>
  </mergeCells>
  <dataValidations count="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8:D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3:D40 C9:D18 C21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6 C43:D43">
      <formula1>0</formula1>
      <formula2>9999999999999990</formula2>
    </dataValidation>
  </dataValidations>
  <printOptions/>
  <pageMargins left="1.43" right="0.75" top="0.38" bottom="0.41" header="0.5" footer="0.5"/>
  <pageSetup fitToHeight="1" fitToWidth="1" horizontalDpi="600" verticalDpi="600" orientation="landscape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33"/>
  <sheetViews>
    <sheetView zoomScale="70" zoomScaleNormal="70" zoomScalePageLayoutView="0" workbookViewId="0" topLeftCell="A10">
      <selection activeCell="C54" sqref="C54"/>
    </sheetView>
  </sheetViews>
  <sheetFormatPr defaultColWidth="9.28125" defaultRowHeight="12.75"/>
  <cols>
    <col min="1" max="1" width="48.421875" style="328" customWidth="1"/>
    <col min="2" max="2" width="8.28125" style="329" customWidth="1"/>
    <col min="3" max="3" width="18.00390625" style="316" bestFit="1" customWidth="1"/>
    <col min="4" max="4" width="9.28125" style="316" customWidth="1"/>
    <col min="5" max="5" width="10.00390625" style="316" customWidth="1"/>
    <col min="6" max="6" width="7.421875" style="316" customWidth="1"/>
    <col min="7" max="7" width="9.7109375" style="316" customWidth="1"/>
    <col min="8" max="8" width="7.421875" style="316" customWidth="1"/>
    <col min="9" max="9" width="8.28125" style="316" customWidth="1"/>
    <col min="10" max="10" width="8.00390625" style="316" customWidth="1"/>
    <col min="11" max="11" width="11.140625" style="316" customWidth="1"/>
    <col min="12" max="12" width="12.8515625" style="316" customWidth="1"/>
    <col min="13" max="13" width="15.8515625" style="316" customWidth="1"/>
    <col min="14" max="14" width="11.00390625" style="316" customWidth="1"/>
    <col min="15" max="16384" width="9.28125" style="316" customWidth="1"/>
  </cols>
  <sheetData>
    <row r="1" spans="1:14" s="286" customFormat="1" ht="24" customHeight="1">
      <c r="A1" s="655" t="s">
        <v>239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285"/>
    </row>
    <row r="2" spans="1:14" s="286" customFormat="1" ht="12.75">
      <c r="A2" s="287"/>
      <c r="B2" s="288"/>
      <c r="C2" s="289"/>
      <c r="D2" s="289"/>
      <c r="E2" s="289"/>
      <c r="F2" s="289"/>
      <c r="G2" s="289"/>
      <c r="H2" s="289"/>
      <c r="I2" s="289"/>
      <c r="J2" s="289"/>
      <c r="K2" s="285"/>
      <c r="L2" s="285"/>
      <c r="M2" s="285"/>
      <c r="N2" s="285"/>
    </row>
    <row r="3" spans="1:14" s="272" customFormat="1" ht="15" customHeight="1">
      <c r="A3" s="111" t="s">
        <v>1</v>
      </c>
      <c r="B3" s="274"/>
      <c r="C3" s="657" t="str">
        <f>'Balance Sheet'!$E$3</f>
        <v>SOPHARMA AD</v>
      </c>
      <c r="D3" s="658"/>
      <c r="E3" s="658"/>
      <c r="F3" s="658"/>
      <c r="G3" s="114"/>
      <c r="H3" s="274"/>
      <c r="I3" s="274"/>
      <c r="J3" s="273"/>
      <c r="K3" s="275" t="s">
        <v>441</v>
      </c>
      <c r="L3" s="275"/>
      <c r="M3" s="170">
        <f>'Balance Sheet'!$H$3</f>
        <v>831902088</v>
      </c>
      <c r="N3" s="271"/>
    </row>
    <row r="4" spans="1:15" s="272" customFormat="1" ht="17.25" customHeight="1">
      <c r="A4" s="111" t="s">
        <v>206</v>
      </c>
      <c r="B4" s="274"/>
      <c r="C4" s="659" t="str">
        <f>'Balance Sheet'!$E$4</f>
        <v>CONSOLIDATED</v>
      </c>
      <c r="D4" s="660"/>
      <c r="E4" s="660"/>
      <c r="F4" s="660"/>
      <c r="G4" s="114"/>
      <c r="H4" s="111"/>
      <c r="I4" s="111"/>
      <c r="J4" s="277"/>
      <c r="K4" s="278"/>
      <c r="L4" s="278"/>
      <c r="M4" s="170">
        <f>'Balance Sheet'!$H$4</f>
        <v>684</v>
      </c>
      <c r="N4" s="279"/>
      <c r="O4" s="280"/>
    </row>
    <row r="5" spans="1:14" s="272" customFormat="1" ht="31.5" customHeight="1">
      <c r="A5" s="114" t="s">
        <v>3</v>
      </c>
      <c r="B5" s="281"/>
      <c r="C5" s="652" t="str">
        <f>'Balance Sheet'!$E$5</f>
        <v>01.01.-31.12.2016</v>
      </c>
      <c r="D5" s="653"/>
      <c r="E5" s="653"/>
      <c r="F5" s="443"/>
      <c r="G5" s="443"/>
      <c r="H5" s="274"/>
      <c r="I5" s="274"/>
      <c r="J5" s="282"/>
      <c r="K5" s="283"/>
      <c r="L5" s="284"/>
      <c r="M5" s="116" t="str">
        <f>'Balance Sheet'!$H$5</f>
        <v>( thousand BGN)</v>
      </c>
      <c r="N5" s="284"/>
    </row>
    <row r="6" spans="1:14" s="298" customFormat="1" ht="21.75" customHeight="1">
      <c r="A6" s="290"/>
      <c r="B6" s="291"/>
      <c r="C6" s="292"/>
      <c r="D6" s="293" t="s">
        <v>252</v>
      </c>
      <c r="E6" s="292"/>
      <c r="F6" s="292"/>
      <c r="G6" s="292"/>
      <c r="H6" s="292"/>
      <c r="I6" s="292" t="s">
        <v>248</v>
      </c>
      <c r="J6" s="292"/>
      <c r="K6" s="294"/>
      <c r="L6" s="295"/>
      <c r="M6" s="296"/>
      <c r="N6" s="297"/>
    </row>
    <row r="7" spans="1:14" s="298" customFormat="1" ht="38.25">
      <c r="A7" s="299" t="s">
        <v>241</v>
      </c>
      <c r="B7" s="300" t="s">
        <v>240</v>
      </c>
      <c r="C7" s="301" t="s">
        <v>242</v>
      </c>
      <c r="D7" s="302" t="s">
        <v>243</v>
      </c>
      <c r="E7" s="301" t="s">
        <v>244</v>
      </c>
      <c r="F7" s="303" t="s">
        <v>245</v>
      </c>
      <c r="G7" s="303"/>
      <c r="H7" s="303"/>
      <c r="I7" s="295" t="s">
        <v>249</v>
      </c>
      <c r="J7" s="304" t="s">
        <v>250</v>
      </c>
      <c r="K7" s="301" t="s">
        <v>251</v>
      </c>
      <c r="L7" s="301" t="s">
        <v>253</v>
      </c>
      <c r="M7" s="305" t="s">
        <v>254</v>
      </c>
      <c r="N7" s="297"/>
    </row>
    <row r="8" spans="1:14" s="298" customFormat="1" ht="22.5" customHeight="1">
      <c r="A8" s="306"/>
      <c r="B8" s="307"/>
      <c r="C8" s="303"/>
      <c r="D8" s="308"/>
      <c r="E8" s="303"/>
      <c r="F8" s="309" t="s">
        <v>246</v>
      </c>
      <c r="G8" s="309" t="s">
        <v>247</v>
      </c>
      <c r="H8" s="309" t="s">
        <v>43</v>
      </c>
      <c r="I8" s="303"/>
      <c r="J8" s="310"/>
      <c r="K8" s="303"/>
      <c r="L8" s="303"/>
      <c r="M8" s="311"/>
      <c r="N8" s="297"/>
    </row>
    <row r="9" spans="1:14" s="298" customFormat="1" ht="12" customHeight="1">
      <c r="A9" s="309" t="s">
        <v>5</v>
      </c>
      <c r="B9" s="395"/>
      <c r="C9" s="396">
        <v>1</v>
      </c>
      <c r="D9" s="397">
        <v>2</v>
      </c>
      <c r="E9" s="397">
        <v>3</v>
      </c>
      <c r="F9" s="397">
        <v>4</v>
      </c>
      <c r="G9" s="397">
        <v>5</v>
      </c>
      <c r="H9" s="397">
        <v>6</v>
      </c>
      <c r="I9" s="397">
        <v>7</v>
      </c>
      <c r="J9" s="397">
        <v>8</v>
      </c>
      <c r="K9" s="396">
        <v>9</v>
      </c>
      <c r="L9" s="396">
        <v>10</v>
      </c>
      <c r="M9" s="398">
        <v>11</v>
      </c>
      <c r="N9" s="312"/>
    </row>
    <row r="10" spans="1:14" s="298" customFormat="1" ht="17.25" customHeight="1">
      <c r="A10" s="309" t="s">
        <v>240</v>
      </c>
      <c r="B10" s="139"/>
      <c r="C10" s="140" t="s">
        <v>449</v>
      </c>
      <c r="D10" s="140" t="s">
        <v>449</v>
      </c>
      <c r="E10" s="141" t="s">
        <v>451</v>
      </c>
      <c r="F10" s="141" t="s">
        <v>453</v>
      </c>
      <c r="G10" s="141" t="s">
        <v>454</v>
      </c>
      <c r="H10" s="141" t="s">
        <v>455</v>
      </c>
      <c r="I10" s="141" t="s">
        <v>458</v>
      </c>
      <c r="J10" s="141" t="s">
        <v>459</v>
      </c>
      <c r="K10" s="142" t="s">
        <v>656</v>
      </c>
      <c r="L10" s="141" t="s">
        <v>464</v>
      </c>
      <c r="M10" s="143" t="s">
        <v>465</v>
      </c>
      <c r="N10" s="312"/>
    </row>
    <row r="11" spans="1:23" ht="15.75" customHeight="1">
      <c r="A11" s="313" t="s">
        <v>255</v>
      </c>
      <c r="B11" s="139" t="s">
        <v>657</v>
      </c>
      <c r="C11" s="539">
        <v>116185</v>
      </c>
      <c r="D11" s="539">
        <v>0</v>
      </c>
      <c r="E11" s="539">
        <v>22212</v>
      </c>
      <c r="F11" s="539">
        <v>45256</v>
      </c>
      <c r="G11" s="539">
        <v>0</v>
      </c>
      <c r="H11" s="519"/>
      <c r="I11" s="539">
        <v>222238</v>
      </c>
      <c r="J11" s="539">
        <v>0</v>
      </c>
      <c r="K11" s="519"/>
      <c r="L11" s="539">
        <v>405891</v>
      </c>
      <c r="M11" s="540">
        <v>51749</v>
      </c>
      <c r="N11" s="314"/>
      <c r="O11" s="315"/>
      <c r="P11" s="315"/>
      <c r="Q11" s="315"/>
      <c r="R11" s="315"/>
      <c r="S11" s="315"/>
      <c r="T11" s="315"/>
      <c r="U11" s="315"/>
      <c r="V11" s="315"/>
      <c r="W11" s="315"/>
    </row>
    <row r="12" spans="1:23" ht="12.75" customHeight="1">
      <c r="A12" s="313" t="s">
        <v>256</v>
      </c>
      <c r="B12" s="139" t="s">
        <v>658</v>
      </c>
      <c r="C12" s="541">
        <v>0</v>
      </c>
      <c r="D12" s="541">
        <v>0</v>
      </c>
      <c r="E12" s="541">
        <v>0</v>
      </c>
      <c r="F12" s="541">
        <v>0</v>
      </c>
      <c r="G12" s="541">
        <v>0</v>
      </c>
      <c r="H12" s="541">
        <v>0</v>
      </c>
      <c r="I12" s="541">
        <v>0</v>
      </c>
      <c r="J12" s="541">
        <v>0</v>
      </c>
      <c r="K12" s="541">
        <v>0</v>
      </c>
      <c r="L12" s="542">
        <v>0</v>
      </c>
      <c r="M12" s="543">
        <v>0</v>
      </c>
      <c r="N12" s="317"/>
      <c r="O12" s="315"/>
      <c r="P12" s="315"/>
      <c r="Q12" s="315"/>
      <c r="R12" s="315"/>
      <c r="S12" s="315"/>
      <c r="T12" s="315"/>
      <c r="U12" s="315"/>
      <c r="V12" s="315"/>
      <c r="W12" s="315"/>
    </row>
    <row r="13" spans="1:14" ht="18" customHeight="1">
      <c r="A13" s="318" t="s">
        <v>257</v>
      </c>
      <c r="B13" s="141" t="s">
        <v>659</v>
      </c>
      <c r="C13" s="496"/>
      <c r="D13" s="496"/>
      <c r="E13" s="496"/>
      <c r="F13" s="496"/>
      <c r="G13" s="496"/>
      <c r="H13" s="496"/>
      <c r="I13" s="496"/>
      <c r="J13" s="496"/>
      <c r="K13" s="496"/>
      <c r="L13" s="539">
        <v>0</v>
      </c>
      <c r="M13" s="497"/>
      <c r="N13" s="319"/>
    </row>
    <row r="14" spans="1:14" ht="12" customHeight="1">
      <c r="A14" s="318" t="s">
        <v>258</v>
      </c>
      <c r="B14" s="141" t="s">
        <v>660</v>
      </c>
      <c r="C14" s="496"/>
      <c r="D14" s="496"/>
      <c r="E14" s="496"/>
      <c r="F14" s="496"/>
      <c r="G14" s="496"/>
      <c r="H14" s="496"/>
      <c r="I14" s="496"/>
      <c r="J14" s="496"/>
      <c r="K14" s="496"/>
      <c r="L14" s="539">
        <v>0</v>
      </c>
      <c r="M14" s="497"/>
      <c r="N14" s="319"/>
    </row>
    <row r="15" spans="1:23" ht="15.75">
      <c r="A15" s="313" t="s">
        <v>259</v>
      </c>
      <c r="B15" s="139" t="s">
        <v>661</v>
      </c>
      <c r="C15" s="544">
        <v>116185</v>
      </c>
      <c r="D15" s="544">
        <v>0</v>
      </c>
      <c r="E15" s="544">
        <v>22212</v>
      </c>
      <c r="F15" s="544">
        <v>45256</v>
      </c>
      <c r="G15" s="544">
        <v>0</v>
      </c>
      <c r="H15" s="544">
        <v>0</v>
      </c>
      <c r="I15" s="544">
        <v>222238</v>
      </c>
      <c r="J15" s="544">
        <v>0</v>
      </c>
      <c r="K15" s="544">
        <v>0</v>
      </c>
      <c r="L15" s="539">
        <v>405891</v>
      </c>
      <c r="M15" s="545">
        <v>51749</v>
      </c>
      <c r="N15" s="317"/>
      <c r="O15" s="315"/>
      <c r="P15" s="315"/>
      <c r="Q15" s="315"/>
      <c r="R15" s="315"/>
      <c r="S15" s="315"/>
      <c r="T15" s="315"/>
      <c r="U15" s="315"/>
      <c r="V15" s="315"/>
      <c r="W15" s="315"/>
    </row>
    <row r="16" spans="1:20" ht="18" customHeight="1">
      <c r="A16" s="313" t="s">
        <v>260</v>
      </c>
      <c r="B16" s="144" t="s">
        <v>662</v>
      </c>
      <c r="C16" s="546"/>
      <c r="D16" s="546"/>
      <c r="E16" s="546"/>
      <c r="F16" s="546"/>
      <c r="G16" s="546"/>
      <c r="H16" s="546"/>
      <c r="I16" s="539">
        <v>46342</v>
      </c>
      <c r="J16" s="539">
        <v>0</v>
      </c>
      <c r="K16" s="519"/>
      <c r="L16" s="539">
        <v>46342</v>
      </c>
      <c r="M16" s="520">
        <v>4350</v>
      </c>
      <c r="N16" s="317"/>
      <c r="O16" s="315"/>
      <c r="P16" s="315"/>
      <c r="Q16" s="315"/>
      <c r="R16" s="315"/>
      <c r="S16" s="315"/>
      <c r="T16" s="315"/>
    </row>
    <row r="17" spans="1:23" ht="12.75" customHeight="1">
      <c r="A17" s="318" t="s">
        <v>261</v>
      </c>
      <c r="B17" s="141" t="s">
        <v>663</v>
      </c>
      <c r="C17" s="541">
        <v>0</v>
      </c>
      <c r="D17" s="541">
        <v>0</v>
      </c>
      <c r="E17" s="541">
        <v>0</v>
      </c>
      <c r="F17" s="541">
        <v>0</v>
      </c>
      <c r="G17" s="541">
        <v>0</v>
      </c>
      <c r="H17" s="541">
        <v>0</v>
      </c>
      <c r="I17" s="541">
        <v>0</v>
      </c>
      <c r="J17" s="541">
        <v>0</v>
      </c>
      <c r="K17" s="541">
        <v>0</v>
      </c>
      <c r="L17" s="539">
        <v>0</v>
      </c>
      <c r="M17" s="543">
        <v>0</v>
      </c>
      <c r="N17" s="317"/>
      <c r="O17" s="315"/>
      <c r="P17" s="315"/>
      <c r="Q17" s="315"/>
      <c r="R17" s="315"/>
      <c r="S17" s="315"/>
      <c r="T17" s="315"/>
      <c r="U17" s="315"/>
      <c r="V17" s="315"/>
      <c r="W17" s="315"/>
    </row>
    <row r="18" spans="1:14" ht="18.75" customHeight="1">
      <c r="A18" s="320" t="s">
        <v>262</v>
      </c>
      <c r="B18" s="145" t="s">
        <v>664</v>
      </c>
      <c r="C18" s="496"/>
      <c r="D18" s="496"/>
      <c r="E18" s="496"/>
      <c r="F18" s="496"/>
      <c r="G18" s="496"/>
      <c r="H18" s="496"/>
      <c r="I18" s="496"/>
      <c r="J18" s="496"/>
      <c r="K18" s="496"/>
      <c r="L18" s="539">
        <v>0</v>
      </c>
      <c r="M18" s="497"/>
      <c r="N18" s="319"/>
    </row>
    <row r="19" spans="1:14" ht="18" customHeight="1">
      <c r="A19" s="320" t="s">
        <v>263</v>
      </c>
      <c r="B19" s="145" t="s">
        <v>665</v>
      </c>
      <c r="C19" s="496"/>
      <c r="D19" s="496"/>
      <c r="E19" s="496"/>
      <c r="F19" s="496"/>
      <c r="G19" s="496"/>
      <c r="H19" s="496"/>
      <c r="I19" s="496"/>
      <c r="J19" s="496"/>
      <c r="K19" s="496"/>
      <c r="L19" s="539">
        <v>0</v>
      </c>
      <c r="M19" s="497"/>
      <c r="N19" s="319"/>
    </row>
    <row r="20" spans="1:14" ht="12.75" customHeight="1">
      <c r="A20" s="318" t="s">
        <v>264</v>
      </c>
      <c r="B20" s="141" t="s">
        <v>666</v>
      </c>
      <c r="C20" s="496"/>
      <c r="D20" s="496"/>
      <c r="E20" s="496"/>
      <c r="F20" s="496"/>
      <c r="G20" s="496"/>
      <c r="H20" s="496"/>
      <c r="I20" s="496"/>
      <c r="J20" s="496"/>
      <c r="K20" s="496"/>
      <c r="L20" s="539">
        <v>0</v>
      </c>
      <c r="M20" s="497"/>
      <c r="N20" s="319"/>
    </row>
    <row r="21" spans="1:23" ht="23.25" customHeight="1">
      <c r="A21" s="318" t="s">
        <v>265</v>
      </c>
      <c r="B21" s="141" t="s">
        <v>667</v>
      </c>
      <c r="C21" s="541">
        <v>0</v>
      </c>
      <c r="D21" s="541">
        <v>0</v>
      </c>
      <c r="E21" s="541">
        <v>4220</v>
      </c>
      <c r="F21" s="541">
        <v>0</v>
      </c>
      <c r="G21" s="541">
        <v>0</v>
      </c>
      <c r="H21" s="541">
        <v>0</v>
      </c>
      <c r="I21" s="541">
        <v>0</v>
      </c>
      <c r="J21" s="541">
        <v>0</v>
      </c>
      <c r="K21" s="541">
        <v>0</v>
      </c>
      <c r="L21" s="539">
        <v>4220</v>
      </c>
      <c r="M21" s="543">
        <v>1214</v>
      </c>
      <c r="N21" s="317"/>
      <c r="O21" s="315"/>
      <c r="P21" s="315"/>
      <c r="Q21" s="315"/>
      <c r="R21" s="315"/>
      <c r="S21" s="315"/>
      <c r="T21" s="315"/>
      <c r="U21" s="315"/>
      <c r="V21" s="315"/>
      <c r="W21" s="315"/>
    </row>
    <row r="22" spans="1:14" ht="15.75">
      <c r="A22" s="318" t="s">
        <v>266</v>
      </c>
      <c r="B22" s="141" t="s">
        <v>668</v>
      </c>
      <c r="C22" s="496"/>
      <c r="D22" s="496"/>
      <c r="E22" s="496">
        <v>4220</v>
      </c>
      <c r="F22" s="496"/>
      <c r="G22" s="496"/>
      <c r="H22" s="496"/>
      <c r="I22" s="496"/>
      <c r="J22" s="496"/>
      <c r="K22" s="496"/>
      <c r="L22" s="539">
        <v>4220</v>
      </c>
      <c r="M22" s="497">
        <v>1214</v>
      </c>
      <c r="N22" s="319"/>
    </row>
    <row r="23" spans="1:14" ht="15.75">
      <c r="A23" s="318" t="s">
        <v>267</v>
      </c>
      <c r="B23" s="141" t="s">
        <v>669</v>
      </c>
      <c r="C23" s="496"/>
      <c r="D23" s="496"/>
      <c r="E23" s="496"/>
      <c r="F23" s="496"/>
      <c r="G23" s="496"/>
      <c r="H23" s="496"/>
      <c r="I23" s="496"/>
      <c r="J23" s="496"/>
      <c r="K23" s="496"/>
      <c r="L23" s="539">
        <v>0</v>
      </c>
      <c r="M23" s="497"/>
      <c r="N23" s="319"/>
    </row>
    <row r="24" spans="1:23" ht="22.5" customHeight="1">
      <c r="A24" s="318" t="s">
        <v>268</v>
      </c>
      <c r="B24" s="141" t="s">
        <v>670</v>
      </c>
      <c r="C24" s="541">
        <v>0</v>
      </c>
      <c r="D24" s="541">
        <v>0</v>
      </c>
      <c r="E24" s="541">
        <v>1476</v>
      </c>
      <c r="F24" s="541">
        <v>0</v>
      </c>
      <c r="G24" s="541">
        <v>0</v>
      </c>
      <c r="H24" s="541">
        <v>0</v>
      </c>
      <c r="I24" s="541">
        <v>0</v>
      </c>
      <c r="J24" s="541">
        <v>0</v>
      </c>
      <c r="K24" s="541">
        <v>0</v>
      </c>
      <c r="L24" s="539">
        <v>1476</v>
      </c>
      <c r="M24" s="543">
        <v>-35</v>
      </c>
      <c r="N24" s="317"/>
      <c r="O24" s="315"/>
      <c r="P24" s="315"/>
      <c r="Q24" s="315"/>
      <c r="R24" s="315"/>
      <c r="S24" s="315"/>
      <c r="T24" s="315"/>
      <c r="U24" s="315"/>
      <c r="V24" s="315"/>
      <c r="W24" s="315"/>
    </row>
    <row r="25" spans="1:14" ht="15.75">
      <c r="A25" s="318" t="s">
        <v>266</v>
      </c>
      <c r="B25" s="141" t="s">
        <v>671</v>
      </c>
      <c r="C25" s="496"/>
      <c r="D25" s="496"/>
      <c r="E25" s="496">
        <v>1476</v>
      </c>
      <c r="F25" s="496"/>
      <c r="G25" s="496"/>
      <c r="H25" s="496"/>
      <c r="I25" s="496"/>
      <c r="J25" s="496"/>
      <c r="K25" s="496"/>
      <c r="L25" s="539">
        <v>1476</v>
      </c>
      <c r="M25" s="497">
        <v>-35</v>
      </c>
      <c r="N25" s="319"/>
    </row>
    <row r="26" spans="1:14" ht="15.75">
      <c r="A26" s="318" t="s">
        <v>267</v>
      </c>
      <c r="B26" s="141" t="s">
        <v>672</v>
      </c>
      <c r="C26" s="496"/>
      <c r="D26" s="496"/>
      <c r="E26" s="496"/>
      <c r="F26" s="496"/>
      <c r="G26" s="496"/>
      <c r="H26" s="496"/>
      <c r="I26" s="496"/>
      <c r="J26" s="496"/>
      <c r="K26" s="496"/>
      <c r="L26" s="539">
        <v>0</v>
      </c>
      <c r="M26" s="497"/>
      <c r="N26" s="319"/>
    </row>
    <row r="27" spans="1:14" ht="15.75">
      <c r="A27" s="318" t="s">
        <v>269</v>
      </c>
      <c r="B27" s="141" t="s">
        <v>673</v>
      </c>
      <c r="C27" s="496"/>
      <c r="D27" s="496"/>
      <c r="E27" s="496"/>
      <c r="F27" s="496"/>
      <c r="G27" s="496"/>
      <c r="H27" s="496"/>
      <c r="I27" s="496"/>
      <c r="J27" s="496"/>
      <c r="K27" s="496"/>
      <c r="L27" s="539">
        <v>0</v>
      </c>
      <c r="M27" s="497"/>
      <c r="N27" s="319"/>
    </row>
    <row r="28" spans="1:14" ht="15.75">
      <c r="A28" s="318" t="s">
        <v>270</v>
      </c>
      <c r="B28" s="141" t="s">
        <v>674</v>
      </c>
      <c r="C28" s="496">
        <v>-888</v>
      </c>
      <c r="D28" s="496"/>
      <c r="E28" s="496">
        <v>1423</v>
      </c>
      <c r="F28" s="496">
        <v>2585</v>
      </c>
      <c r="G28" s="496"/>
      <c r="H28" s="496"/>
      <c r="I28" s="496">
        <v>-12477</v>
      </c>
      <c r="J28" s="496"/>
      <c r="K28" s="496"/>
      <c r="L28" s="539">
        <v>-9357</v>
      </c>
      <c r="M28" s="497">
        <v>-22901</v>
      </c>
      <c r="N28" s="319"/>
    </row>
    <row r="29" spans="1:23" ht="14.25" customHeight="1">
      <c r="A29" s="313" t="s">
        <v>271</v>
      </c>
      <c r="B29" s="139" t="s">
        <v>675</v>
      </c>
      <c r="C29" s="544">
        <v>115297</v>
      </c>
      <c r="D29" s="544">
        <v>0</v>
      </c>
      <c r="E29" s="544">
        <v>29331</v>
      </c>
      <c r="F29" s="544">
        <v>47841</v>
      </c>
      <c r="G29" s="544">
        <v>0</v>
      </c>
      <c r="H29" s="544">
        <v>0</v>
      </c>
      <c r="I29" s="544">
        <v>256103</v>
      </c>
      <c r="J29" s="544">
        <v>0</v>
      </c>
      <c r="K29" s="544">
        <v>0</v>
      </c>
      <c r="L29" s="539">
        <v>448572</v>
      </c>
      <c r="M29" s="545">
        <v>34377</v>
      </c>
      <c r="N29" s="314"/>
      <c r="O29" s="315"/>
      <c r="P29" s="315"/>
      <c r="Q29" s="315"/>
      <c r="R29" s="315"/>
      <c r="S29" s="315"/>
      <c r="T29" s="315"/>
      <c r="U29" s="315"/>
      <c r="V29" s="315"/>
      <c r="W29" s="315"/>
    </row>
    <row r="30" spans="1:14" ht="23.25" customHeight="1">
      <c r="A30" s="318" t="s">
        <v>272</v>
      </c>
      <c r="B30" s="141" t="s">
        <v>676</v>
      </c>
      <c r="C30" s="496"/>
      <c r="D30" s="496"/>
      <c r="E30" s="496"/>
      <c r="F30" s="496"/>
      <c r="G30" s="496"/>
      <c r="H30" s="496"/>
      <c r="I30" s="496"/>
      <c r="J30" s="496"/>
      <c r="K30" s="496"/>
      <c r="L30" s="539">
        <v>0</v>
      </c>
      <c r="M30" s="497"/>
      <c r="N30" s="319"/>
    </row>
    <row r="31" spans="1:14" ht="24" customHeight="1" thickBot="1">
      <c r="A31" s="318" t="s">
        <v>273</v>
      </c>
      <c r="B31" s="141" t="s">
        <v>677</v>
      </c>
      <c r="C31" s="547"/>
      <c r="D31" s="547"/>
      <c r="E31" s="547"/>
      <c r="F31" s="547"/>
      <c r="G31" s="547"/>
      <c r="H31" s="547"/>
      <c r="I31" s="547"/>
      <c r="J31" s="547"/>
      <c r="K31" s="547"/>
      <c r="L31" s="548">
        <v>0</v>
      </c>
      <c r="M31" s="549"/>
      <c r="N31" s="319"/>
    </row>
    <row r="32" spans="1:23" ht="23.25" customHeight="1" thickBot="1">
      <c r="A32" s="313" t="s">
        <v>274</v>
      </c>
      <c r="B32" s="139" t="s">
        <v>678</v>
      </c>
      <c r="C32" s="550">
        <v>115297</v>
      </c>
      <c r="D32" s="550">
        <v>0</v>
      </c>
      <c r="E32" s="550">
        <v>29331</v>
      </c>
      <c r="F32" s="550">
        <v>47841</v>
      </c>
      <c r="G32" s="550">
        <v>0</v>
      </c>
      <c r="H32" s="550">
        <v>0</v>
      </c>
      <c r="I32" s="550">
        <v>256103</v>
      </c>
      <c r="J32" s="550">
        <v>0</v>
      </c>
      <c r="K32" s="550">
        <v>0</v>
      </c>
      <c r="L32" s="551">
        <v>448572</v>
      </c>
      <c r="M32" s="552">
        <v>34377</v>
      </c>
      <c r="N32" s="317"/>
      <c r="O32" s="315"/>
      <c r="P32" s="315"/>
      <c r="Q32" s="315"/>
      <c r="R32" s="315"/>
      <c r="S32" s="315"/>
      <c r="T32" s="315"/>
      <c r="U32" s="315"/>
      <c r="V32" s="315"/>
      <c r="W32" s="315"/>
    </row>
    <row r="33" spans="1:14" ht="23.25" customHeight="1">
      <c r="A33" s="321"/>
      <c r="B33" s="122"/>
      <c r="C33" s="656"/>
      <c r="D33" s="656"/>
      <c r="E33" s="656"/>
      <c r="F33" s="388"/>
      <c r="G33" s="388"/>
      <c r="H33" s="388"/>
      <c r="I33" s="388"/>
      <c r="J33" s="388"/>
      <c r="K33" s="388"/>
      <c r="L33" s="389"/>
      <c r="M33" s="390"/>
      <c r="N33" s="319"/>
    </row>
    <row r="34" spans="1:14" ht="12.75">
      <c r="A34" s="441"/>
      <c r="B34" s="441"/>
      <c r="C34" s="441"/>
      <c r="D34" s="441"/>
      <c r="E34" s="321"/>
      <c r="F34" s="654"/>
      <c r="G34" s="654"/>
      <c r="H34" s="654"/>
      <c r="I34" s="654"/>
      <c r="J34" s="323"/>
      <c r="K34" s="323"/>
      <c r="L34" s="654"/>
      <c r="M34" s="654"/>
      <c r="N34" s="319"/>
    </row>
    <row r="35" spans="1:13" ht="12.75">
      <c r="A35" s="441" t="str">
        <f>'Balance Sheet'!A98</f>
        <v>Date of preparation: 1 March 2017</v>
      </c>
      <c r="B35" s="441"/>
      <c r="C35" s="649" t="s">
        <v>809</v>
      </c>
      <c r="D35" s="649"/>
      <c r="E35" s="649"/>
      <c r="F35" s="649" t="s">
        <v>808</v>
      </c>
      <c r="G35" s="649"/>
      <c r="H35" s="649"/>
      <c r="I35" s="324"/>
      <c r="J35" s="324"/>
      <c r="K35" s="324"/>
      <c r="L35" s="324"/>
      <c r="M35" s="325"/>
    </row>
    <row r="36" spans="1:13" ht="12.75">
      <c r="A36" s="441"/>
      <c r="B36" s="441"/>
      <c r="C36" s="441"/>
      <c r="D36" s="441"/>
      <c r="E36" s="324"/>
      <c r="F36" s="324"/>
      <c r="G36" s="324"/>
      <c r="H36" s="324"/>
      <c r="I36" s="324"/>
      <c r="J36" s="324"/>
      <c r="K36" s="324"/>
      <c r="L36" s="324"/>
      <c r="M36" s="325"/>
    </row>
    <row r="37" spans="1:13" ht="12.75">
      <c r="A37" s="441"/>
      <c r="B37" s="441"/>
      <c r="C37" s="441"/>
      <c r="D37" s="442"/>
      <c r="E37" s="324"/>
      <c r="F37" s="324"/>
      <c r="G37" s="324"/>
      <c r="H37" s="324"/>
      <c r="I37" s="324"/>
      <c r="J37" s="324"/>
      <c r="K37" s="324"/>
      <c r="L37" s="324"/>
      <c r="M37" s="325"/>
    </row>
    <row r="38" spans="1:13" ht="12.75">
      <c r="A38" s="326"/>
      <c r="B38" s="327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5"/>
    </row>
    <row r="39" ht="12.75">
      <c r="M39" s="330"/>
    </row>
    <row r="40" ht="12.75">
      <c r="M40" s="330"/>
    </row>
    <row r="41" ht="12.75">
      <c r="M41" s="330"/>
    </row>
    <row r="42" ht="12.75">
      <c r="M42" s="330"/>
    </row>
    <row r="43" ht="12.75">
      <c r="M43" s="330"/>
    </row>
    <row r="44" ht="12.75">
      <c r="M44" s="330"/>
    </row>
    <row r="45" ht="12.75">
      <c r="M45" s="330"/>
    </row>
    <row r="46" ht="12.75">
      <c r="M46" s="330"/>
    </row>
    <row r="47" ht="12.75">
      <c r="M47" s="330"/>
    </row>
    <row r="48" ht="12.75">
      <c r="M48" s="330"/>
    </row>
    <row r="49" ht="12.75">
      <c r="M49" s="330"/>
    </row>
    <row r="50" ht="12.75">
      <c r="M50" s="330"/>
    </row>
    <row r="51" ht="12.75">
      <c r="M51" s="330"/>
    </row>
    <row r="52" ht="12.75">
      <c r="M52" s="330"/>
    </row>
    <row r="53" ht="12.75">
      <c r="M53" s="330"/>
    </row>
    <row r="54" ht="12.75">
      <c r="M54" s="330"/>
    </row>
    <row r="55" ht="12.75">
      <c r="M55" s="330"/>
    </row>
    <row r="56" ht="12.75">
      <c r="M56" s="330"/>
    </row>
    <row r="57" ht="12.75">
      <c r="M57" s="330"/>
    </row>
    <row r="58" ht="12.75">
      <c r="M58" s="330"/>
    </row>
    <row r="59" ht="12.75">
      <c r="M59" s="330"/>
    </row>
    <row r="60" ht="12.75">
      <c r="M60" s="330"/>
    </row>
    <row r="61" ht="12.75">
      <c r="M61" s="330"/>
    </row>
    <row r="62" ht="12.75">
      <c r="M62" s="330"/>
    </row>
    <row r="63" ht="12.75">
      <c r="M63" s="330"/>
    </row>
    <row r="64" ht="12.75">
      <c r="M64" s="330"/>
    </row>
    <row r="65" ht="12.75">
      <c r="M65" s="330"/>
    </row>
    <row r="66" ht="12.75">
      <c r="M66" s="330"/>
    </row>
    <row r="67" ht="12.75">
      <c r="M67" s="330"/>
    </row>
    <row r="68" ht="12.75">
      <c r="M68" s="330"/>
    </row>
    <row r="69" ht="12.75">
      <c r="M69" s="330"/>
    </row>
    <row r="70" ht="12.75">
      <c r="M70" s="330"/>
    </row>
    <row r="71" ht="12.75">
      <c r="M71" s="330"/>
    </row>
    <row r="72" ht="12.75">
      <c r="M72" s="330"/>
    </row>
    <row r="73" ht="12.75">
      <c r="M73" s="330"/>
    </row>
    <row r="74" ht="12.75">
      <c r="M74" s="330"/>
    </row>
    <row r="75" ht="12.75">
      <c r="M75" s="330"/>
    </row>
    <row r="76" ht="12.75">
      <c r="M76" s="330"/>
    </row>
    <row r="77" ht="12.75">
      <c r="M77" s="330"/>
    </row>
    <row r="78" ht="12.75">
      <c r="M78" s="330"/>
    </row>
    <row r="79" ht="12.75">
      <c r="M79" s="330"/>
    </row>
    <row r="80" ht="12.75">
      <c r="M80" s="330"/>
    </row>
    <row r="81" ht="12.75">
      <c r="M81" s="330"/>
    </row>
    <row r="82" ht="12.75">
      <c r="M82" s="330"/>
    </row>
    <row r="83" ht="12.75">
      <c r="M83" s="330"/>
    </row>
    <row r="84" ht="12.75">
      <c r="M84" s="330"/>
    </row>
    <row r="85" ht="12.75">
      <c r="M85" s="330"/>
    </row>
    <row r="86" ht="12.75">
      <c r="M86" s="330"/>
    </row>
    <row r="87" ht="12.75">
      <c r="M87" s="330"/>
    </row>
    <row r="88" ht="12.75">
      <c r="M88" s="330"/>
    </row>
    <row r="89" ht="12.75">
      <c r="M89" s="330"/>
    </row>
    <row r="90" ht="12.75">
      <c r="M90" s="330"/>
    </row>
    <row r="91" ht="12.75">
      <c r="M91" s="330"/>
    </row>
    <row r="92" ht="12.75">
      <c r="M92" s="330"/>
    </row>
    <row r="93" ht="12.75">
      <c r="M93" s="330"/>
    </row>
    <row r="94" ht="12.75">
      <c r="M94" s="330"/>
    </row>
    <row r="95" ht="12.75">
      <c r="M95" s="330"/>
    </row>
    <row r="96" ht="12.75">
      <c r="M96" s="330"/>
    </row>
    <row r="97" ht="12.75">
      <c r="M97" s="330"/>
    </row>
    <row r="98" ht="12.75">
      <c r="M98" s="330"/>
    </row>
    <row r="99" ht="12.75">
      <c r="M99" s="330"/>
    </row>
    <row r="100" ht="12.75">
      <c r="M100" s="330"/>
    </row>
    <row r="101" ht="12.75">
      <c r="M101" s="330"/>
    </row>
    <row r="102" ht="12.75">
      <c r="M102" s="330"/>
    </row>
    <row r="103" ht="12.75">
      <c r="M103" s="330"/>
    </row>
    <row r="104" ht="12.75">
      <c r="M104" s="330"/>
    </row>
    <row r="105" ht="12.75">
      <c r="M105" s="330"/>
    </row>
    <row r="106" ht="12.75">
      <c r="M106" s="330"/>
    </row>
    <row r="107" ht="12.75">
      <c r="M107" s="330"/>
    </row>
    <row r="108" ht="12.75">
      <c r="M108" s="330"/>
    </row>
    <row r="109" ht="12.75">
      <c r="M109" s="330"/>
    </row>
    <row r="110" ht="12.75">
      <c r="M110" s="330"/>
    </row>
    <row r="111" ht="12.75">
      <c r="M111" s="330"/>
    </row>
    <row r="112" ht="12.75">
      <c r="M112" s="330"/>
    </row>
    <row r="113" ht="12.75">
      <c r="M113" s="330"/>
    </row>
    <row r="114" ht="12.75">
      <c r="M114" s="330"/>
    </row>
    <row r="115" ht="12.75">
      <c r="M115" s="330"/>
    </row>
    <row r="116" ht="12.75">
      <c r="M116" s="330"/>
    </row>
    <row r="117" ht="12.75">
      <c r="M117" s="330"/>
    </row>
    <row r="118" ht="12.75">
      <c r="M118" s="330"/>
    </row>
    <row r="119" ht="12.75">
      <c r="M119" s="330"/>
    </row>
    <row r="120" ht="12.75">
      <c r="M120" s="330"/>
    </row>
    <row r="121" ht="12.75">
      <c r="M121" s="330"/>
    </row>
    <row r="122" ht="12.75">
      <c r="M122" s="330"/>
    </row>
    <row r="123" ht="12.75">
      <c r="M123" s="330"/>
    </row>
    <row r="124" ht="12.75">
      <c r="M124" s="330"/>
    </row>
    <row r="125" ht="12.75">
      <c r="M125" s="330"/>
    </row>
    <row r="126" ht="12.75">
      <c r="M126" s="330"/>
    </row>
    <row r="127" ht="12.75">
      <c r="M127" s="330"/>
    </row>
    <row r="128" ht="12.75">
      <c r="M128" s="330"/>
    </row>
    <row r="129" ht="12.75">
      <c r="M129" s="330"/>
    </row>
    <row r="130" ht="12.75">
      <c r="M130" s="330"/>
    </row>
    <row r="131" ht="12.75">
      <c r="M131" s="330"/>
    </row>
    <row r="132" ht="12.75">
      <c r="M132" s="330"/>
    </row>
    <row r="133" ht="12.75">
      <c r="M133" s="330"/>
    </row>
    <row r="134" ht="12.75">
      <c r="M134" s="330"/>
    </row>
    <row r="135" ht="12.75">
      <c r="M135" s="330"/>
    </row>
    <row r="136" ht="12.75">
      <c r="M136" s="330"/>
    </row>
    <row r="137" ht="12.75">
      <c r="M137" s="330"/>
    </row>
    <row r="138" ht="12.75">
      <c r="M138" s="330"/>
    </row>
    <row r="139" ht="12.75">
      <c r="M139" s="330"/>
    </row>
    <row r="140" ht="12.75">
      <c r="M140" s="330"/>
    </row>
    <row r="141" ht="12.75">
      <c r="M141" s="330"/>
    </row>
    <row r="142" ht="12.75">
      <c r="M142" s="330"/>
    </row>
    <row r="143" ht="12.75">
      <c r="M143" s="330"/>
    </row>
    <row r="144" ht="12.75">
      <c r="M144" s="330"/>
    </row>
    <row r="145" ht="12.75">
      <c r="M145" s="330"/>
    </row>
    <row r="146" ht="12.75">
      <c r="M146" s="330"/>
    </row>
    <row r="147" ht="12.75">
      <c r="M147" s="330"/>
    </row>
    <row r="148" ht="12.75">
      <c r="M148" s="330"/>
    </row>
    <row r="149" ht="12.75">
      <c r="M149" s="330"/>
    </row>
    <row r="150" ht="12.75">
      <c r="M150" s="330"/>
    </row>
    <row r="151" ht="12.75">
      <c r="M151" s="330"/>
    </row>
    <row r="152" ht="12.75">
      <c r="M152" s="330"/>
    </row>
    <row r="153" ht="12.75">
      <c r="M153" s="330"/>
    </row>
    <row r="154" ht="12.75">
      <c r="M154" s="330"/>
    </row>
    <row r="155" ht="12.75">
      <c r="M155" s="330"/>
    </row>
    <row r="156" ht="12.75">
      <c r="M156" s="330"/>
    </row>
    <row r="157" ht="12.75">
      <c r="M157" s="330"/>
    </row>
    <row r="158" ht="12.75">
      <c r="M158" s="330"/>
    </row>
    <row r="159" ht="12.75">
      <c r="M159" s="330"/>
    </row>
    <row r="160" ht="12.75">
      <c r="M160" s="330"/>
    </row>
    <row r="161" ht="12.75">
      <c r="M161" s="330"/>
    </row>
    <row r="162" ht="12.75">
      <c r="M162" s="330"/>
    </row>
    <row r="163" ht="12.75">
      <c r="M163" s="330"/>
    </row>
    <row r="164" ht="12.75">
      <c r="M164" s="330"/>
    </row>
    <row r="165" ht="12.75">
      <c r="M165" s="330"/>
    </row>
    <row r="166" ht="12.75">
      <c r="M166" s="330"/>
    </row>
    <row r="167" ht="12.75">
      <c r="M167" s="330"/>
    </row>
    <row r="168" ht="12.75">
      <c r="M168" s="330"/>
    </row>
    <row r="169" ht="12.75">
      <c r="M169" s="330"/>
    </row>
    <row r="170" ht="12.75">
      <c r="M170" s="330"/>
    </row>
    <row r="171" ht="12.75">
      <c r="M171" s="330"/>
    </row>
    <row r="172" ht="12.75">
      <c r="M172" s="330"/>
    </row>
    <row r="173" ht="12.75">
      <c r="M173" s="330"/>
    </row>
    <row r="174" ht="12.75">
      <c r="M174" s="330"/>
    </row>
    <row r="175" ht="12.75">
      <c r="M175" s="330"/>
    </row>
    <row r="176" ht="12.75">
      <c r="M176" s="330"/>
    </row>
    <row r="177" ht="12.75">
      <c r="M177" s="330"/>
    </row>
    <row r="178" ht="12.75">
      <c r="M178" s="330"/>
    </row>
    <row r="179" ht="12.75">
      <c r="M179" s="330"/>
    </row>
    <row r="180" ht="12.75">
      <c r="M180" s="330"/>
    </row>
    <row r="181" ht="12.75">
      <c r="M181" s="330"/>
    </row>
    <row r="182" ht="12.75">
      <c r="M182" s="330"/>
    </row>
    <row r="183" ht="12.75">
      <c r="M183" s="330"/>
    </row>
    <row r="184" ht="12.75">
      <c r="M184" s="330"/>
    </row>
    <row r="185" ht="12.75">
      <c r="M185" s="330"/>
    </row>
    <row r="186" ht="12.75">
      <c r="M186" s="330"/>
    </row>
    <row r="187" ht="12.75">
      <c r="M187" s="330"/>
    </row>
    <row r="188" ht="12.75">
      <c r="M188" s="330"/>
    </row>
    <row r="189" ht="12.75">
      <c r="M189" s="330"/>
    </row>
    <row r="190" ht="12.75">
      <c r="M190" s="330"/>
    </row>
    <row r="191" ht="12.75">
      <c r="M191" s="330"/>
    </row>
    <row r="192" ht="12.75">
      <c r="M192" s="330"/>
    </row>
    <row r="193" ht="12.75">
      <c r="M193" s="330"/>
    </row>
    <row r="194" ht="12.75">
      <c r="M194" s="330"/>
    </row>
    <row r="195" ht="12.75">
      <c r="M195" s="330"/>
    </row>
    <row r="196" ht="12.75">
      <c r="M196" s="330"/>
    </row>
    <row r="197" ht="12.75">
      <c r="M197" s="330"/>
    </row>
    <row r="198" ht="12.75">
      <c r="M198" s="330"/>
    </row>
    <row r="199" ht="12.75">
      <c r="M199" s="330"/>
    </row>
    <row r="200" ht="12.75">
      <c r="M200" s="330"/>
    </row>
    <row r="201" ht="12.75">
      <c r="M201" s="330"/>
    </row>
    <row r="202" ht="12.75">
      <c r="M202" s="330"/>
    </row>
    <row r="203" ht="12.75">
      <c r="M203" s="330"/>
    </row>
    <row r="204" ht="12.75">
      <c r="M204" s="330"/>
    </row>
    <row r="205" ht="12.75">
      <c r="M205" s="330"/>
    </row>
    <row r="206" ht="12.75">
      <c r="M206" s="330"/>
    </row>
    <row r="207" ht="12.75">
      <c r="M207" s="330"/>
    </row>
    <row r="208" ht="12.75">
      <c r="M208" s="330"/>
    </row>
    <row r="209" ht="12.75">
      <c r="M209" s="330"/>
    </row>
    <row r="210" ht="12.75">
      <c r="M210" s="330"/>
    </row>
    <row r="211" ht="12.75">
      <c r="M211" s="330"/>
    </row>
    <row r="212" ht="12.75">
      <c r="M212" s="330"/>
    </row>
    <row r="213" ht="12.75">
      <c r="M213" s="330"/>
    </row>
    <row r="214" ht="12.75">
      <c r="M214" s="330"/>
    </row>
    <row r="215" ht="12.75">
      <c r="M215" s="330"/>
    </row>
    <row r="216" ht="12.75">
      <c r="M216" s="330"/>
    </row>
    <row r="217" ht="12.75">
      <c r="M217" s="330"/>
    </row>
    <row r="218" ht="12.75">
      <c r="M218" s="330"/>
    </row>
    <row r="219" ht="12.75">
      <c r="M219" s="330"/>
    </row>
    <row r="220" ht="12.75">
      <c r="M220" s="330"/>
    </row>
    <row r="221" ht="12.75">
      <c r="M221" s="330"/>
    </row>
    <row r="222" ht="12.75">
      <c r="M222" s="330"/>
    </row>
    <row r="223" ht="12.75">
      <c r="M223" s="330"/>
    </row>
    <row r="224" ht="12.75">
      <c r="M224" s="330"/>
    </row>
    <row r="225" ht="12.75">
      <c r="M225" s="330"/>
    </row>
    <row r="226" ht="12.75">
      <c r="M226" s="330"/>
    </row>
    <row r="227" ht="12.75">
      <c r="M227" s="330"/>
    </row>
    <row r="228" ht="12.75">
      <c r="M228" s="330"/>
    </row>
    <row r="229" ht="12.75">
      <c r="M229" s="330"/>
    </row>
    <row r="230" ht="12.75">
      <c r="M230" s="330"/>
    </row>
    <row r="231" ht="12.75">
      <c r="M231" s="330"/>
    </row>
    <row r="232" ht="12.75">
      <c r="M232" s="330"/>
    </row>
    <row r="233" ht="12.75">
      <c r="M233" s="330"/>
    </row>
    <row r="234" ht="12.75">
      <c r="M234" s="330"/>
    </row>
    <row r="235" ht="12.75">
      <c r="M235" s="330"/>
    </row>
    <row r="236" ht="12.75">
      <c r="M236" s="330"/>
    </row>
    <row r="237" ht="12.75">
      <c r="M237" s="330"/>
    </row>
    <row r="238" ht="12.75">
      <c r="M238" s="330"/>
    </row>
    <row r="239" ht="12.75">
      <c r="M239" s="330"/>
    </row>
    <row r="240" ht="12.75">
      <c r="M240" s="330"/>
    </row>
    <row r="241" ht="12.75">
      <c r="M241" s="330"/>
    </row>
    <row r="242" ht="12.75">
      <c r="M242" s="330"/>
    </row>
    <row r="243" ht="12.75">
      <c r="M243" s="330"/>
    </row>
    <row r="244" ht="12.75">
      <c r="M244" s="330"/>
    </row>
    <row r="245" ht="12.75">
      <c r="M245" s="330"/>
    </row>
    <row r="246" ht="12.75">
      <c r="M246" s="330"/>
    </row>
    <row r="247" ht="12.75">
      <c r="M247" s="330"/>
    </row>
    <row r="248" ht="12.75">
      <c r="M248" s="330"/>
    </row>
    <row r="249" ht="12.75">
      <c r="M249" s="330"/>
    </row>
    <row r="250" ht="12.75">
      <c r="M250" s="330"/>
    </row>
    <row r="251" ht="12.75">
      <c r="M251" s="330"/>
    </row>
    <row r="252" ht="12.75">
      <c r="M252" s="330"/>
    </row>
    <row r="253" ht="12.75">
      <c r="M253" s="330"/>
    </row>
    <row r="254" ht="12.75">
      <c r="M254" s="330"/>
    </row>
    <row r="255" ht="12.75">
      <c r="M255" s="330"/>
    </row>
    <row r="256" ht="12.75">
      <c r="M256" s="330"/>
    </row>
    <row r="257" ht="12.75">
      <c r="M257" s="330"/>
    </row>
    <row r="258" ht="12.75">
      <c r="M258" s="330"/>
    </row>
    <row r="259" ht="12.75">
      <c r="M259" s="330"/>
    </row>
    <row r="260" ht="12.75">
      <c r="M260" s="330"/>
    </row>
    <row r="261" ht="12.75">
      <c r="M261" s="330"/>
    </row>
    <row r="262" ht="12.75">
      <c r="M262" s="330"/>
    </row>
    <row r="263" ht="12.75">
      <c r="M263" s="330"/>
    </row>
    <row r="264" ht="12.75">
      <c r="M264" s="330"/>
    </row>
    <row r="265" ht="12.75">
      <c r="M265" s="330"/>
    </row>
    <row r="266" ht="12.75">
      <c r="M266" s="330"/>
    </row>
    <row r="267" ht="12.75">
      <c r="M267" s="330"/>
    </row>
    <row r="268" ht="12.75">
      <c r="M268" s="330"/>
    </row>
    <row r="269" ht="12.75">
      <c r="M269" s="330"/>
    </row>
    <row r="270" ht="12.75">
      <c r="M270" s="330"/>
    </row>
    <row r="271" ht="12.75">
      <c r="M271" s="330"/>
    </row>
    <row r="272" ht="12.75">
      <c r="M272" s="330"/>
    </row>
    <row r="273" ht="12.75">
      <c r="M273" s="330"/>
    </row>
    <row r="274" ht="12.75">
      <c r="M274" s="330"/>
    </row>
    <row r="275" ht="12.75">
      <c r="M275" s="330"/>
    </row>
    <row r="276" ht="12.75">
      <c r="M276" s="330"/>
    </row>
    <row r="277" ht="12.75">
      <c r="M277" s="330"/>
    </row>
    <row r="278" ht="12.75">
      <c r="M278" s="330"/>
    </row>
    <row r="279" ht="12.75">
      <c r="M279" s="330"/>
    </row>
    <row r="280" ht="12.75">
      <c r="M280" s="330"/>
    </row>
    <row r="281" ht="12.75">
      <c r="M281" s="330"/>
    </row>
    <row r="282" ht="12.75">
      <c r="M282" s="330"/>
    </row>
    <row r="283" ht="12.75">
      <c r="M283" s="330"/>
    </row>
    <row r="284" ht="12.75">
      <c r="M284" s="330"/>
    </row>
    <row r="285" ht="12.75">
      <c r="M285" s="330"/>
    </row>
    <row r="286" ht="12.75">
      <c r="M286" s="330"/>
    </row>
    <row r="287" ht="12.75">
      <c r="M287" s="330"/>
    </row>
    <row r="288" ht="12.75">
      <c r="M288" s="330"/>
    </row>
    <row r="289" ht="12.75">
      <c r="M289" s="330"/>
    </row>
    <row r="290" ht="12.75">
      <c r="M290" s="330"/>
    </row>
    <row r="291" ht="12.75">
      <c r="M291" s="330"/>
    </row>
    <row r="292" ht="12.75">
      <c r="M292" s="330"/>
    </row>
    <row r="293" ht="12.75">
      <c r="M293" s="330"/>
    </row>
    <row r="294" ht="12.75">
      <c r="M294" s="330"/>
    </row>
    <row r="295" ht="12.75">
      <c r="M295" s="330"/>
    </row>
    <row r="296" ht="12.75">
      <c r="M296" s="330"/>
    </row>
    <row r="297" ht="12.75">
      <c r="M297" s="330"/>
    </row>
    <row r="298" ht="12.75">
      <c r="M298" s="330"/>
    </row>
    <row r="299" ht="12.75">
      <c r="M299" s="330"/>
    </row>
    <row r="300" ht="12.75">
      <c r="M300" s="330"/>
    </row>
    <row r="301" ht="12.75">
      <c r="M301" s="330"/>
    </row>
    <row r="302" ht="12.75">
      <c r="M302" s="330"/>
    </row>
    <row r="303" ht="12.75">
      <c r="M303" s="330"/>
    </row>
    <row r="304" ht="12.75">
      <c r="M304" s="330"/>
    </row>
    <row r="305" ht="12.75">
      <c r="M305" s="330"/>
    </row>
    <row r="306" ht="12.75">
      <c r="M306" s="330"/>
    </row>
    <row r="307" ht="12.75">
      <c r="M307" s="330"/>
    </row>
    <row r="308" ht="12.75">
      <c r="M308" s="330"/>
    </row>
    <row r="309" ht="12.75">
      <c r="M309" s="330"/>
    </row>
    <row r="310" ht="12.75">
      <c r="M310" s="330"/>
    </row>
    <row r="311" ht="12.75">
      <c r="M311" s="330"/>
    </row>
    <row r="312" ht="12.75">
      <c r="M312" s="330"/>
    </row>
    <row r="313" ht="12.75">
      <c r="M313" s="330"/>
    </row>
    <row r="314" ht="12.75">
      <c r="M314" s="330"/>
    </row>
    <row r="315" ht="12.75">
      <c r="M315" s="330"/>
    </row>
    <row r="316" ht="12.75">
      <c r="M316" s="330"/>
    </row>
    <row r="317" ht="12.75">
      <c r="M317" s="330"/>
    </row>
    <row r="318" ht="12.75">
      <c r="M318" s="330"/>
    </row>
    <row r="319" ht="12.75">
      <c r="M319" s="330"/>
    </row>
    <row r="320" ht="12.75">
      <c r="M320" s="330"/>
    </row>
    <row r="321" ht="12.75">
      <c r="M321" s="330"/>
    </row>
    <row r="322" ht="12.75">
      <c r="M322" s="330"/>
    </row>
    <row r="323" ht="12.75">
      <c r="M323" s="330"/>
    </row>
    <row r="324" ht="12.75">
      <c r="M324" s="330"/>
    </row>
    <row r="325" ht="12.75">
      <c r="M325" s="330"/>
    </row>
    <row r="326" ht="12.75">
      <c r="M326" s="330"/>
    </row>
    <row r="327" ht="12.75">
      <c r="M327" s="330"/>
    </row>
    <row r="328" ht="12.75">
      <c r="M328" s="330"/>
    </row>
    <row r="329" ht="12.75">
      <c r="M329" s="330"/>
    </row>
    <row r="330" ht="12.75">
      <c r="M330" s="330"/>
    </row>
    <row r="331" ht="12.75">
      <c r="M331" s="330"/>
    </row>
    <row r="332" ht="12.75">
      <c r="M332" s="330"/>
    </row>
    <row r="333" ht="12.75">
      <c r="M333" s="330"/>
    </row>
    <row r="334" ht="12.75">
      <c r="M334" s="330"/>
    </row>
    <row r="335" ht="12.75">
      <c r="M335" s="330"/>
    </row>
    <row r="336" ht="12.75">
      <c r="M336" s="330"/>
    </row>
    <row r="337" ht="12.75">
      <c r="M337" s="330"/>
    </row>
    <row r="338" ht="12.75">
      <c r="M338" s="330"/>
    </row>
    <row r="339" ht="12.75">
      <c r="M339" s="330"/>
    </row>
    <row r="340" ht="12.75">
      <c r="M340" s="330"/>
    </row>
    <row r="341" ht="12.75">
      <c r="M341" s="330"/>
    </row>
    <row r="342" ht="12.75">
      <c r="M342" s="330"/>
    </row>
    <row r="343" ht="12.75">
      <c r="M343" s="330"/>
    </row>
    <row r="344" ht="12.75">
      <c r="M344" s="330"/>
    </row>
    <row r="345" ht="12.75">
      <c r="M345" s="330"/>
    </row>
    <row r="346" ht="12.75">
      <c r="M346" s="330"/>
    </row>
    <row r="347" ht="12.75">
      <c r="M347" s="330"/>
    </row>
    <row r="348" ht="12.75">
      <c r="M348" s="330"/>
    </row>
    <row r="349" ht="12.75">
      <c r="M349" s="330"/>
    </row>
    <row r="350" ht="12.75">
      <c r="M350" s="330"/>
    </row>
    <row r="351" ht="12.75">
      <c r="M351" s="330"/>
    </row>
    <row r="352" ht="12.75">
      <c r="M352" s="330"/>
    </row>
    <row r="353" ht="12.75">
      <c r="M353" s="330"/>
    </row>
    <row r="354" ht="12.75">
      <c r="M354" s="330"/>
    </row>
    <row r="355" ht="12.75">
      <c r="M355" s="330"/>
    </row>
    <row r="356" ht="12.75">
      <c r="M356" s="330"/>
    </row>
    <row r="357" ht="12.75">
      <c r="M357" s="330"/>
    </row>
    <row r="358" ht="12.75">
      <c r="M358" s="330"/>
    </row>
    <row r="359" ht="12.75">
      <c r="M359" s="330"/>
    </row>
    <row r="360" ht="12.75">
      <c r="M360" s="330"/>
    </row>
    <row r="361" ht="12.75">
      <c r="M361" s="330"/>
    </row>
    <row r="362" ht="12.75">
      <c r="M362" s="330"/>
    </row>
    <row r="363" ht="12.75">
      <c r="M363" s="330"/>
    </row>
    <row r="364" ht="12.75">
      <c r="M364" s="330"/>
    </row>
    <row r="365" ht="12.75">
      <c r="M365" s="330"/>
    </row>
    <row r="366" ht="12.75">
      <c r="M366" s="330"/>
    </row>
    <row r="367" ht="12.75">
      <c r="M367" s="330"/>
    </row>
    <row r="368" ht="12.75">
      <c r="M368" s="330"/>
    </row>
    <row r="369" ht="12.75">
      <c r="M369" s="330"/>
    </row>
    <row r="370" ht="12.75">
      <c r="M370" s="330"/>
    </row>
    <row r="371" ht="12.75">
      <c r="M371" s="330"/>
    </row>
    <row r="372" ht="12.75">
      <c r="M372" s="330"/>
    </row>
    <row r="373" ht="12.75">
      <c r="M373" s="330"/>
    </row>
    <row r="374" ht="12.75">
      <c r="M374" s="330"/>
    </row>
    <row r="375" ht="12.75">
      <c r="M375" s="330"/>
    </row>
    <row r="376" ht="12.75">
      <c r="M376" s="330"/>
    </row>
    <row r="377" ht="12.75">
      <c r="M377" s="330"/>
    </row>
    <row r="378" ht="12.75">
      <c r="M378" s="330"/>
    </row>
    <row r="379" ht="12.75">
      <c r="M379" s="330"/>
    </row>
    <row r="380" ht="12.75">
      <c r="M380" s="330"/>
    </row>
    <row r="381" ht="12.75">
      <c r="M381" s="330"/>
    </row>
    <row r="382" ht="12.75">
      <c r="M382" s="330"/>
    </row>
    <row r="383" ht="12.75">
      <c r="M383" s="330"/>
    </row>
    <row r="384" ht="12.75">
      <c r="M384" s="330"/>
    </row>
    <row r="385" ht="12.75">
      <c r="M385" s="330"/>
    </row>
    <row r="386" ht="12.75">
      <c r="M386" s="330"/>
    </row>
    <row r="387" ht="12.75">
      <c r="M387" s="330"/>
    </row>
    <row r="388" ht="12.75">
      <c r="M388" s="330"/>
    </row>
    <row r="389" ht="12.75">
      <c r="M389" s="330"/>
    </row>
    <row r="390" ht="12.75">
      <c r="M390" s="330"/>
    </row>
    <row r="391" ht="12.75">
      <c r="M391" s="330"/>
    </row>
    <row r="392" ht="12.75">
      <c r="M392" s="330"/>
    </row>
    <row r="393" ht="12.75">
      <c r="M393" s="330"/>
    </row>
    <row r="394" ht="12.75">
      <c r="M394" s="330"/>
    </row>
    <row r="395" ht="12.75">
      <c r="M395" s="330"/>
    </row>
    <row r="396" ht="12.75">
      <c r="M396" s="330"/>
    </row>
    <row r="397" ht="12.75">
      <c r="M397" s="330"/>
    </row>
    <row r="398" ht="12.75">
      <c r="M398" s="330"/>
    </row>
    <row r="399" ht="12.75">
      <c r="M399" s="330"/>
    </row>
    <row r="400" ht="12.75">
      <c r="M400" s="330"/>
    </row>
    <row r="401" ht="12.75">
      <c r="M401" s="330"/>
    </row>
    <row r="402" ht="12.75">
      <c r="M402" s="330"/>
    </row>
    <row r="403" ht="12.75">
      <c r="M403" s="330"/>
    </row>
    <row r="404" ht="12.75">
      <c r="M404" s="330"/>
    </row>
    <row r="405" ht="12.75">
      <c r="M405" s="330"/>
    </row>
    <row r="406" ht="12.75">
      <c r="M406" s="330"/>
    </row>
    <row r="407" ht="12.75">
      <c r="M407" s="330"/>
    </row>
    <row r="408" ht="12.75">
      <c r="M408" s="330"/>
    </row>
    <row r="409" ht="12.75">
      <c r="M409" s="330"/>
    </row>
    <row r="410" ht="12.75">
      <c r="M410" s="330"/>
    </row>
    <row r="411" ht="12.75">
      <c r="M411" s="330"/>
    </row>
    <row r="412" ht="12.75">
      <c r="M412" s="330"/>
    </row>
    <row r="413" ht="12.75">
      <c r="M413" s="330"/>
    </row>
    <row r="414" ht="12.75">
      <c r="M414" s="330"/>
    </row>
    <row r="415" ht="12.75">
      <c r="M415" s="330"/>
    </row>
    <row r="416" ht="12.75">
      <c r="M416" s="330"/>
    </row>
    <row r="417" ht="12.75">
      <c r="M417" s="330"/>
    </row>
    <row r="418" ht="12.75">
      <c r="M418" s="330"/>
    </row>
    <row r="419" ht="12.75">
      <c r="M419" s="330"/>
    </row>
    <row r="420" ht="12.75">
      <c r="M420" s="330"/>
    </row>
    <row r="421" ht="12.75">
      <c r="M421" s="330"/>
    </row>
    <row r="422" ht="12.75">
      <c r="M422" s="330"/>
    </row>
    <row r="423" ht="12.75">
      <c r="M423" s="330"/>
    </row>
    <row r="424" ht="12.75">
      <c r="M424" s="330"/>
    </row>
    <row r="425" ht="12.75">
      <c r="M425" s="330"/>
    </row>
    <row r="426" ht="12.75">
      <c r="M426" s="330"/>
    </row>
    <row r="427" ht="12.75">
      <c r="M427" s="330"/>
    </row>
    <row r="428" ht="12.75">
      <c r="M428" s="330"/>
    </row>
    <row r="429" ht="12.75">
      <c r="M429" s="330"/>
    </row>
    <row r="430" ht="12.75">
      <c r="M430" s="330"/>
    </row>
    <row r="431" ht="12.75">
      <c r="M431" s="330"/>
    </row>
    <row r="432" ht="12.75">
      <c r="M432" s="330"/>
    </row>
    <row r="433" ht="12.75">
      <c r="M433" s="330"/>
    </row>
    <row r="434" ht="12.75">
      <c r="M434" s="330"/>
    </row>
    <row r="435" ht="12.75">
      <c r="M435" s="330"/>
    </row>
    <row r="436" ht="12.75">
      <c r="M436" s="330"/>
    </row>
    <row r="437" ht="12.75">
      <c r="M437" s="330"/>
    </row>
    <row r="438" ht="12.75">
      <c r="M438" s="330"/>
    </row>
    <row r="439" ht="12.75">
      <c r="M439" s="330"/>
    </row>
    <row r="440" ht="12.75">
      <c r="M440" s="330"/>
    </row>
    <row r="441" ht="12.75">
      <c r="M441" s="330"/>
    </row>
    <row r="442" ht="12.75">
      <c r="M442" s="330"/>
    </row>
    <row r="443" ht="12.75">
      <c r="M443" s="330"/>
    </row>
    <row r="444" ht="12.75">
      <c r="M444" s="330"/>
    </row>
    <row r="445" ht="12.75">
      <c r="M445" s="330"/>
    </row>
    <row r="446" ht="12.75">
      <c r="M446" s="330"/>
    </row>
    <row r="447" ht="12.75">
      <c r="M447" s="330"/>
    </row>
    <row r="448" ht="12.75">
      <c r="M448" s="330"/>
    </row>
    <row r="449" ht="12.75">
      <c r="M449" s="330"/>
    </row>
    <row r="450" ht="12.75">
      <c r="M450" s="330"/>
    </row>
    <row r="451" ht="12.75">
      <c r="M451" s="330"/>
    </row>
    <row r="452" ht="12.75">
      <c r="M452" s="330"/>
    </row>
    <row r="453" ht="12.75">
      <c r="M453" s="330"/>
    </row>
    <row r="454" ht="12.75">
      <c r="M454" s="330"/>
    </row>
    <row r="455" ht="12.75">
      <c r="M455" s="330"/>
    </row>
    <row r="456" ht="12.75">
      <c r="M456" s="330"/>
    </row>
    <row r="457" ht="12.75">
      <c r="M457" s="330"/>
    </row>
    <row r="458" ht="12.75">
      <c r="M458" s="330"/>
    </row>
    <row r="459" ht="12.75">
      <c r="M459" s="330"/>
    </row>
    <row r="460" ht="12.75">
      <c r="M460" s="330"/>
    </row>
    <row r="461" ht="12.75">
      <c r="M461" s="330"/>
    </row>
    <row r="462" ht="12.75">
      <c r="M462" s="330"/>
    </row>
    <row r="463" ht="12.75">
      <c r="M463" s="330"/>
    </row>
    <row r="464" ht="12.75">
      <c r="M464" s="330"/>
    </row>
    <row r="465" ht="12.75">
      <c r="M465" s="330"/>
    </row>
    <row r="466" ht="12.75">
      <c r="M466" s="330"/>
    </row>
    <row r="467" ht="12.75">
      <c r="M467" s="330"/>
    </row>
    <row r="468" ht="12.75">
      <c r="M468" s="330"/>
    </row>
    <row r="469" ht="12.75">
      <c r="M469" s="330"/>
    </row>
    <row r="470" ht="12.75">
      <c r="M470" s="330"/>
    </row>
    <row r="471" ht="12.75">
      <c r="M471" s="330"/>
    </row>
    <row r="472" ht="12.75">
      <c r="M472" s="330"/>
    </row>
    <row r="473" ht="12.75">
      <c r="M473" s="330"/>
    </row>
    <row r="474" ht="12.75">
      <c r="M474" s="330"/>
    </row>
    <row r="475" ht="12.75">
      <c r="M475" s="330"/>
    </row>
    <row r="476" ht="12.75">
      <c r="M476" s="330"/>
    </row>
    <row r="477" ht="12.75">
      <c r="M477" s="330"/>
    </row>
    <row r="478" ht="12.75">
      <c r="M478" s="330"/>
    </row>
    <row r="479" ht="12.75">
      <c r="M479" s="330"/>
    </row>
    <row r="480" ht="12.75">
      <c r="M480" s="330"/>
    </row>
    <row r="481" ht="12.75">
      <c r="M481" s="330"/>
    </row>
    <row r="482" ht="12.75">
      <c r="M482" s="330"/>
    </row>
    <row r="483" ht="12.75">
      <c r="M483" s="330"/>
    </row>
    <row r="484" ht="12.75">
      <c r="M484" s="330"/>
    </row>
    <row r="485" ht="12.75">
      <c r="M485" s="330"/>
    </row>
    <row r="486" ht="12.75">
      <c r="M486" s="330"/>
    </row>
    <row r="487" ht="12.75">
      <c r="M487" s="330"/>
    </row>
    <row r="488" ht="12.75">
      <c r="M488" s="330"/>
    </row>
    <row r="489" ht="12.75">
      <c r="M489" s="330"/>
    </row>
    <row r="490" ht="12.75">
      <c r="M490" s="330"/>
    </row>
    <row r="491" ht="12.75">
      <c r="M491" s="330"/>
    </row>
    <row r="492" ht="12.75">
      <c r="M492" s="330"/>
    </row>
    <row r="493" ht="12.75">
      <c r="M493" s="330"/>
    </row>
    <row r="494" ht="12.75">
      <c r="M494" s="330"/>
    </row>
    <row r="495" ht="12.75">
      <c r="M495" s="330"/>
    </row>
    <row r="496" ht="12.75">
      <c r="M496" s="330"/>
    </row>
    <row r="497" ht="12.75">
      <c r="M497" s="330"/>
    </row>
    <row r="498" ht="12.75">
      <c r="M498" s="330"/>
    </row>
    <row r="499" ht="12.75">
      <c r="M499" s="330"/>
    </row>
    <row r="500" ht="12.75">
      <c r="M500" s="330"/>
    </row>
    <row r="501" ht="12.75">
      <c r="M501" s="330"/>
    </row>
    <row r="502" ht="12.75">
      <c r="M502" s="330"/>
    </row>
    <row r="503" ht="12.75">
      <c r="M503" s="330"/>
    </row>
    <row r="504" ht="12.75">
      <c r="M504" s="330"/>
    </row>
    <row r="505" ht="12.75">
      <c r="M505" s="330"/>
    </row>
    <row r="506" ht="12.75">
      <c r="M506" s="330"/>
    </row>
    <row r="507" ht="12.75">
      <c r="M507" s="330"/>
    </row>
    <row r="508" ht="12.75">
      <c r="M508" s="330"/>
    </row>
    <row r="509" ht="12.75">
      <c r="M509" s="330"/>
    </row>
    <row r="510" ht="12.75">
      <c r="M510" s="330"/>
    </row>
    <row r="511" ht="12.75">
      <c r="M511" s="330"/>
    </row>
    <row r="512" ht="12.75">
      <c r="M512" s="330"/>
    </row>
    <row r="513" ht="12.75">
      <c r="M513" s="330"/>
    </row>
    <row r="514" ht="12.75">
      <c r="M514" s="330"/>
    </row>
    <row r="515" ht="12.75">
      <c r="M515" s="330"/>
    </row>
    <row r="516" ht="12.75">
      <c r="M516" s="330"/>
    </row>
    <row r="517" ht="12.75">
      <c r="M517" s="330"/>
    </row>
    <row r="518" ht="12.75">
      <c r="M518" s="330"/>
    </row>
    <row r="519" ht="12.75">
      <c r="M519" s="330"/>
    </row>
    <row r="520" ht="12.75">
      <c r="M520" s="330"/>
    </row>
    <row r="521" ht="12.75">
      <c r="M521" s="330"/>
    </row>
    <row r="522" ht="12.75">
      <c r="M522" s="330"/>
    </row>
    <row r="523" ht="12.75">
      <c r="M523" s="330"/>
    </row>
    <row r="524" ht="12.75">
      <c r="M524" s="330"/>
    </row>
    <row r="525" ht="12.75">
      <c r="M525" s="330"/>
    </row>
    <row r="526" ht="12.75">
      <c r="M526" s="330"/>
    </row>
    <row r="527" ht="12.75">
      <c r="M527" s="330"/>
    </row>
    <row r="528" ht="12.75">
      <c r="M528" s="330"/>
    </row>
    <row r="529" ht="12.75">
      <c r="M529" s="330"/>
    </row>
    <row r="530" ht="12.75">
      <c r="M530" s="330"/>
    </row>
    <row r="531" ht="12.75">
      <c r="M531" s="330"/>
    </row>
    <row r="532" ht="12.75">
      <c r="M532" s="330"/>
    </row>
    <row r="533" ht="12.75">
      <c r="M533" s="330"/>
    </row>
  </sheetData>
  <sheetProtection/>
  <mergeCells count="9">
    <mergeCell ref="C35:E35"/>
    <mergeCell ref="F35:H35"/>
    <mergeCell ref="C5:E5"/>
    <mergeCell ref="F34:I34"/>
    <mergeCell ref="L34:M34"/>
    <mergeCell ref="A1:M1"/>
    <mergeCell ref="C33:E33"/>
    <mergeCell ref="C3:F3"/>
    <mergeCell ref="C4:F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4"/>
  <sheetViews>
    <sheetView zoomScale="70" zoomScaleNormal="70" zoomScalePageLayoutView="0" workbookViewId="0" topLeftCell="A1">
      <selection activeCell="D9" sqref="D9:R40"/>
    </sheetView>
  </sheetViews>
  <sheetFormatPr defaultColWidth="10.7109375" defaultRowHeight="12.75"/>
  <cols>
    <col min="1" max="1" width="4.140625" style="82" customWidth="1"/>
    <col min="2" max="2" width="31.00390625" style="82" customWidth="1"/>
    <col min="3" max="3" width="9.28125" style="82" customWidth="1"/>
    <col min="4" max="6" width="9.421875" style="82" customWidth="1"/>
    <col min="7" max="7" width="8.8515625" style="82" customWidth="1"/>
    <col min="8" max="8" width="15.00390625" style="82" customWidth="1"/>
    <col min="9" max="9" width="11.00390625" style="82" customWidth="1"/>
    <col min="10" max="10" width="12.421875" style="82" customWidth="1"/>
    <col min="11" max="11" width="9.28125" style="82" customWidth="1"/>
    <col min="12" max="12" width="10.7109375" style="82" customWidth="1"/>
    <col min="13" max="13" width="9.7109375" style="82" customWidth="1"/>
    <col min="14" max="14" width="8.421875" style="82" customWidth="1"/>
    <col min="15" max="15" width="12.421875" style="82" customWidth="1"/>
    <col min="16" max="16" width="12.421875" style="82" bestFit="1" customWidth="1"/>
    <col min="17" max="17" width="13.140625" style="82" customWidth="1"/>
    <col min="18" max="18" width="13.421875" style="82" customWidth="1"/>
    <col min="19" max="16384" width="10.7109375" style="82" customWidth="1"/>
  </cols>
  <sheetData>
    <row r="1" spans="1:18" s="333" customFormat="1" ht="15.75">
      <c r="A1" s="331"/>
      <c r="B1" s="332" t="s">
        <v>290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1"/>
      <c r="N1" s="331"/>
      <c r="O1" s="331"/>
      <c r="P1" s="331"/>
      <c r="Q1" s="331"/>
      <c r="R1" s="331"/>
    </row>
    <row r="2" spans="1:18" s="333" customFormat="1" ht="16.5" customHeight="1">
      <c r="A2" s="661" t="s">
        <v>1</v>
      </c>
      <c r="B2" s="661"/>
      <c r="C2" s="334"/>
      <c r="D2" s="334"/>
      <c r="E2" s="657" t="str">
        <f>'Balance Sheet'!$E$3</f>
        <v>SOPHARMA AD</v>
      </c>
      <c r="F2" s="658"/>
      <c r="G2" s="658"/>
      <c r="H2" s="334"/>
      <c r="I2" s="336"/>
      <c r="J2" s="336"/>
      <c r="K2" s="336"/>
      <c r="L2" s="336"/>
      <c r="M2" s="337" t="s">
        <v>441</v>
      </c>
      <c r="N2" s="338"/>
      <c r="O2" s="338"/>
      <c r="P2" s="276">
        <v>111028849</v>
      </c>
      <c r="Q2" s="337"/>
      <c r="R2" s="170">
        <f>'Balance Sheet'!$H$3</f>
        <v>831902088</v>
      </c>
    </row>
    <row r="3" spans="2:18" s="333" customFormat="1" ht="15" customHeight="1">
      <c r="B3" s="337"/>
      <c r="C3" s="339"/>
      <c r="D3" s="339"/>
      <c r="E3" s="659" t="str">
        <f>'Balance Sheet'!$E$4</f>
        <v>CONSOLIDATED</v>
      </c>
      <c r="F3" s="660"/>
      <c r="G3" s="660"/>
      <c r="H3" s="444"/>
      <c r="I3" s="444"/>
      <c r="J3" s="340"/>
      <c r="K3" s="340"/>
      <c r="L3" s="340"/>
      <c r="M3" s="340"/>
      <c r="N3" s="340"/>
      <c r="O3" s="341"/>
      <c r="P3" s="340" t="s">
        <v>2</v>
      </c>
      <c r="Q3" s="340"/>
      <c r="R3" s="170">
        <f>'Balance Sheet'!$H$4</f>
        <v>684</v>
      </c>
    </row>
    <row r="4" spans="1:18" ht="51" customHeight="1">
      <c r="A4" s="670" t="s">
        <v>3</v>
      </c>
      <c r="B4" s="670"/>
      <c r="C4" s="344"/>
      <c r="D4" s="342"/>
      <c r="E4" s="652" t="str">
        <f>'Balance Sheet'!$E$5</f>
        <v>01.01.-31.12.2016</v>
      </c>
      <c r="F4" s="653"/>
      <c r="G4" s="653"/>
      <c r="H4" s="444"/>
      <c r="I4" s="444"/>
      <c r="J4" s="342"/>
      <c r="K4" s="342"/>
      <c r="L4" s="342"/>
      <c r="M4" s="342"/>
      <c r="N4" s="342"/>
      <c r="O4" s="342"/>
      <c r="P4" s="342"/>
      <c r="Q4" s="671" t="str">
        <f>'Balance Sheet'!$H$5</f>
        <v>( thousand BGN)</v>
      </c>
      <c r="R4" s="671"/>
    </row>
    <row r="5" spans="1:18" s="84" customFormat="1" ht="30.75" customHeight="1">
      <c r="A5" s="662" t="s">
        <v>241</v>
      </c>
      <c r="B5" s="663"/>
      <c r="C5" s="666" t="s">
        <v>240</v>
      </c>
      <c r="D5" s="345" t="s">
        <v>292</v>
      </c>
      <c r="E5" s="345"/>
      <c r="F5" s="345"/>
      <c r="G5" s="345"/>
      <c r="H5" s="345" t="s">
        <v>293</v>
      </c>
      <c r="I5" s="345"/>
      <c r="J5" s="668" t="s">
        <v>299</v>
      </c>
      <c r="K5" s="345" t="s">
        <v>294</v>
      </c>
      <c r="L5" s="345"/>
      <c r="M5" s="345"/>
      <c r="N5" s="345"/>
      <c r="O5" s="345" t="s">
        <v>293</v>
      </c>
      <c r="P5" s="345"/>
      <c r="Q5" s="668" t="s">
        <v>302</v>
      </c>
      <c r="R5" s="668" t="s">
        <v>303</v>
      </c>
    </row>
    <row r="6" spans="1:18" s="84" customFormat="1" ht="38.25">
      <c r="A6" s="664"/>
      <c r="B6" s="665"/>
      <c r="C6" s="667"/>
      <c r="D6" s="346" t="s">
        <v>295</v>
      </c>
      <c r="E6" s="346" t="s">
        <v>296</v>
      </c>
      <c r="F6" s="346" t="s">
        <v>297</v>
      </c>
      <c r="G6" s="346" t="s">
        <v>298</v>
      </c>
      <c r="H6" s="346" t="s">
        <v>266</v>
      </c>
      <c r="I6" s="346" t="s">
        <v>267</v>
      </c>
      <c r="J6" s="669"/>
      <c r="K6" s="346" t="s">
        <v>295</v>
      </c>
      <c r="L6" s="346" t="s">
        <v>300</v>
      </c>
      <c r="M6" s="346" t="s">
        <v>301</v>
      </c>
      <c r="N6" s="346" t="s">
        <v>298</v>
      </c>
      <c r="O6" s="346" t="s">
        <v>266</v>
      </c>
      <c r="P6" s="346" t="s">
        <v>267</v>
      </c>
      <c r="Q6" s="669"/>
      <c r="R6" s="669"/>
    </row>
    <row r="7" spans="1:18" s="84" customFormat="1" ht="12.75">
      <c r="A7" s="347" t="s">
        <v>275</v>
      </c>
      <c r="B7" s="347"/>
      <c r="C7" s="430" t="s">
        <v>291</v>
      </c>
      <c r="D7" s="399">
        <v>1</v>
      </c>
      <c r="E7" s="399">
        <v>2</v>
      </c>
      <c r="F7" s="399">
        <v>3</v>
      </c>
      <c r="G7" s="399">
        <v>4</v>
      </c>
      <c r="H7" s="399">
        <v>5</v>
      </c>
      <c r="I7" s="399">
        <v>6</v>
      </c>
      <c r="J7" s="399">
        <v>7</v>
      </c>
      <c r="K7" s="399">
        <v>8</v>
      </c>
      <c r="L7" s="399">
        <v>9</v>
      </c>
      <c r="M7" s="399">
        <v>10</v>
      </c>
      <c r="N7" s="399">
        <v>11</v>
      </c>
      <c r="O7" s="399">
        <v>12</v>
      </c>
      <c r="P7" s="399">
        <v>13</v>
      </c>
      <c r="Q7" s="399">
        <v>14</v>
      </c>
      <c r="R7" s="399">
        <v>15</v>
      </c>
    </row>
    <row r="8" spans="1:18" ht="27" customHeight="1">
      <c r="A8" s="348" t="s">
        <v>276</v>
      </c>
      <c r="B8" s="349" t="s">
        <v>304</v>
      </c>
      <c r="C8" s="431"/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</row>
    <row r="9" spans="1:28" ht="15.75">
      <c r="A9" s="350" t="s">
        <v>277</v>
      </c>
      <c r="B9" s="350" t="s">
        <v>305</v>
      </c>
      <c r="C9" s="432" t="s">
        <v>776</v>
      </c>
      <c r="D9" s="626">
        <v>47475</v>
      </c>
      <c r="E9" s="626">
        <v>1445</v>
      </c>
      <c r="F9" s="626">
        <v>779</v>
      </c>
      <c r="G9" s="627">
        <f>D9+E9-F9</f>
        <v>48141</v>
      </c>
      <c r="H9" s="626">
        <v>441</v>
      </c>
      <c r="I9" s="626">
        <v>13</v>
      </c>
      <c r="J9" s="627">
        <f>G9+H9-I9</f>
        <v>48569</v>
      </c>
      <c r="K9" s="626"/>
      <c r="L9" s="626"/>
      <c r="M9" s="626"/>
      <c r="N9" s="627">
        <f>K9+L9-M9</f>
        <v>0</v>
      </c>
      <c r="O9" s="626"/>
      <c r="P9" s="626"/>
      <c r="Q9" s="627">
        <f aca="true" t="shared" si="0" ref="Q9:Q25">N9+O9-P9</f>
        <v>0</v>
      </c>
      <c r="R9" s="628">
        <f aca="true" t="shared" si="1" ref="R9:R25">J9-Q9</f>
        <v>48569</v>
      </c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1:28" ht="15.75">
      <c r="A10" s="350" t="s">
        <v>278</v>
      </c>
      <c r="B10" s="350" t="s">
        <v>306</v>
      </c>
      <c r="C10" s="432" t="s">
        <v>777</v>
      </c>
      <c r="D10" s="626">
        <v>160938</v>
      </c>
      <c r="E10" s="626">
        <v>13208</v>
      </c>
      <c r="F10" s="626">
        <v>3041</v>
      </c>
      <c r="G10" s="627">
        <f aca="true" t="shared" si="2" ref="G10:G39">D10+E10-F10</f>
        <v>171105</v>
      </c>
      <c r="H10" s="626">
        <v>1206</v>
      </c>
      <c r="I10" s="626"/>
      <c r="J10" s="627">
        <f aca="true" t="shared" si="3" ref="J10:J39">G10+H10-I10</f>
        <v>172311</v>
      </c>
      <c r="K10" s="626">
        <v>33942</v>
      </c>
      <c r="L10" s="626">
        <v>6915</v>
      </c>
      <c r="M10" s="626">
        <v>529</v>
      </c>
      <c r="N10" s="627">
        <f aca="true" t="shared" si="4" ref="N10:N39">K10+L10-M10</f>
        <v>40328</v>
      </c>
      <c r="O10" s="626">
        <v>281</v>
      </c>
      <c r="P10" s="626"/>
      <c r="Q10" s="627">
        <f t="shared" si="0"/>
        <v>40609</v>
      </c>
      <c r="R10" s="628">
        <f t="shared" si="1"/>
        <v>131702</v>
      </c>
      <c r="S10" s="85"/>
      <c r="T10" s="85"/>
      <c r="U10" s="85"/>
      <c r="V10" s="85"/>
      <c r="W10" s="85"/>
      <c r="X10" s="85"/>
      <c r="Y10" s="85"/>
      <c r="Z10" s="85"/>
      <c r="AA10" s="85"/>
      <c r="AB10" s="85"/>
    </row>
    <row r="11" spans="1:28" ht="15.75">
      <c r="A11" s="350" t="s">
        <v>279</v>
      </c>
      <c r="B11" s="350" t="s">
        <v>307</v>
      </c>
      <c r="C11" s="432" t="s">
        <v>778</v>
      </c>
      <c r="D11" s="626">
        <v>196779</v>
      </c>
      <c r="E11" s="626">
        <v>12778</v>
      </c>
      <c r="F11" s="626">
        <v>5429</v>
      </c>
      <c r="G11" s="627">
        <f t="shared" si="2"/>
        <v>204128</v>
      </c>
      <c r="H11" s="626"/>
      <c r="I11" s="626">
        <v>989</v>
      </c>
      <c r="J11" s="627">
        <f t="shared" si="3"/>
        <v>203139</v>
      </c>
      <c r="K11" s="626">
        <v>99437</v>
      </c>
      <c r="L11" s="626">
        <v>12543</v>
      </c>
      <c r="M11" s="626">
        <v>4900</v>
      </c>
      <c r="N11" s="627">
        <f t="shared" si="4"/>
        <v>107080</v>
      </c>
      <c r="O11" s="626"/>
      <c r="P11" s="626">
        <v>4786</v>
      </c>
      <c r="Q11" s="627">
        <f t="shared" si="0"/>
        <v>102294</v>
      </c>
      <c r="R11" s="628">
        <f t="shared" si="1"/>
        <v>100845</v>
      </c>
      <c r="S11" s="85"/>
      <c r="T11" s="85"/>
      <c r="U11" s="85"/>
      <c r="V11" s="85"/>
      <c r="W11" s="85"/>
      <c r="X11" s="85"/>
      <c r="Y11" s="85"/>
      <c r="Z11" s="85"/>
      <c r="AA11" s="85"/>
      <c r="AB11" s="85"/>
    </row>
    <row r="12" spans="1:28" ht="15.75">
      <c r="A12" s="350" t="s">
        <v>280</v>
      </c>
      <c r="B12" s="350" t="s">
        <v>308</v>
      </c>
      <c r="C12" s="432" t="s">
        <v>779</v>
      </c>
      <c r="D12" s="626">
        <v>13267</v>
      </c>
      <c r="E12" s="626">
        <v>2700</v>
      </c>
      <c r="F12" s="626">
        <v>174</v>
      </c>
      <c r="G12" s="627">
        <f t="shared" si="2"/>
        <v>15793</v>
      </c>
      <c r="H12" s="626"/>
      <c r="I12" s="626">
        <v>33</v>
      </c>
      <c r="J12" s="627">
        <f t="shared" si="3"/>
        <v>15760</v>
      </c>
      <c r="K12" s="626">
        <v>3247</v>
      </c>
      <c r="L12" s="626">
        <v>813</v>
      </c>
      <c r="M12" s="626">
        <v>221</v>
      </c>
      <c r="N12" s="627">
        <f t="shared" si="4"/>
        <v>3839</v>
      </c>
      <c r="O12" s="626"/>
      <c r="P12" s="626">
        <v>44</v>
      </c>
      <c r="Q12" s="629">
        <f>N12+O12-P12</f>
        <v>3795</v>
      </c>
      <c r="R12" s="628">
        <f t="shared" si="1"/>
        <v>11965</v>
      </c>
      <c r="S12" s="85"/>
      <c r="T12" s="85"/>
      <c r="U12" s="85"/>
      <c r="V12" s="85"/>
      <c r="W12" s="85"/>
      <c r="X12" s="85"/>
      <c r="Y12" s="85"/>
      <c r="Z12" s="85"/>
      <c r="AA12" s="85"/>
      <c r="AB12" s="85"/>
    </row>
    <row r="13" spans="1:28" ht="15.75">
      <c r="A13" s="350" t="s">
        <v>281</v>
      </c>
      <c r="B13" s="350" t="s">
        <v>309</v>
      </c>
      <c r="C13" s="432" t="s">
        <v>780</v>
      </c>
      <c r="D13" s="626">
        <v>23630</v>
      </c>
      <c r="E13" s="626">
        <v>1939</v>
      </c>
      <c r="F13" s="626">
        <v>4166</v>
      </c>
      <c r="G13" s="627">
        <f t="shared" si="2"/>
        <v>21403</v>
      </c>
      <c r="H13" s="626"/>
      <c r="I13" s="626">
        <v>354</v>
      </c>
      <c r="J13" s="627">
        <f t="shared" si="3"/>
        <v>21049</v>
      </c>
      <c r="K13" s="626">
        <v>14911</v>
      </c>
      <c r="L13" s="626">
        <v>2768</v>
      </c>
      <c r="M13" s="626">
        <v>3428</v>
      </c>
      <c r="N13" s="627">
        <f t="shared" si="4"/>
        <v>14251</v>
      </c>
      <c r="O13" s="626"/>
      <c r="P13" s="626">
        <v>747</v>
      </c>
      <c r="Q13" s="627">
        <f t="shared" si="0"/>
        <v>13504</v>
      </c>
      <c r="R13" s="628">
        <f t="shared" si="1"/>
        <v>7545</v>
      </c>
      <c r="S13" s="85"/>
      <c r="T13" s="85"/>
      <c r="U13" s="85"/>
      <c r="V13" s="85"/>
      <c r="W13" s="85"/>
      <c r="X13" s="85"/>
      <c r="Y13" s="85"/>
      <c r="Z13" s="85"/>
      <c r="AA13" s="85"/>
      <c r="AB13" s="85"/>
    </row>
    <row r="14" spans="1:28" ht="15.75">
      <c r="A14" s="350" t="s">
        <v>282</v>
      </c>
      <c r="B14" s="350" t="s">
        <v>310</v>
      </c>
      <c r="C14" s="432" t="s">
        <v>781</v>
      </c>
      <c r="D14" s="626">
        <v>18732</v>
      </c>
      <c r="E14" s="626">
        <v>2516</v>
      </c>
      <c r="F14" s="626">
        <v>2399</v>
      </c>
      <c r="G14" s="627">
        <f t="shared" si="2"/>
        <v>18849</v>
      </c>
      <c r="H14" s="626"/>
      <c r="I14" s="626"/>
      <c r="J14" s="627">
        <f t="shared" si="3"/>
        <v>18849</v>
      </c>
      <c r="K14" s="626">
        <v>11997</v>
      </c>
      <c r="L14" s="626">
        <v>1400</v>
      </c>
      <c r="M14" s="626">
        <v>838</v>
      </c>
      <c r="N14" s="627">
        <f t="shared" si="4"/>
        <v>12559</v>
      </c>
      <c r="O14" s="626"/>
      <c r="P14" s="626"/>
      <c r="Q14" s="627">
        <f t="shared" si="0"/>
        <v>12559</v>
      </c>
      <c r="R14" s="628">
        <f t="shared" si="1"/>
        <v>6290</v>
      </c>
      <c r="S14" s="85"/>
      <c r="T14" s="85"/>
      <c r="U14" s="85"/>
      <c r="V14" s="85"/>
      <c r="W14" s="85"/>
      <c r="X14" s="85"/>
      <c r="Y14" s="85"/>
      <c r="Z14" s="85"/>
      <c r="AA14" s="85"/>
      <c r="AB14" s="85"/>
    </row>
    <row r="15" spans="1:28" s="83" customFormat="1" ht="15.75">
      <c r="A15" s="351" t="s">
        <v>283</v>
      </c>
      <c r="B15" s="352" t="s">
        <v>311</v>
      </c>
      <c r="C15" s="433" t="s">
        <v>782</v>
      </c>
      <c r="D15" s="626">
        <v>17725</v>
      </c>
      <c r="E15" s="626">
        <v>14120</v>
      </c>
      <c r="F15" s="626">
        <v>24041</v>
      </c>
      <c r="G15" s="627">
        <f t="shared" si="2"/>
        <v>7804</v>
      </c>
      <c r="H15" s="626"/>
      <c r="I15" s="626"/>
      <c r="J15" s="627">
        <f t="shared" si="3"/>
        <v>7804</v>
      </c>
      <c r="K15" s="626">
        <v>7</v>
      </c>
      <c r="L15" s="626"/>
      <c r="M15" s="626">
        <v>3</v>
      </c>
      <c r="N15" s="627">
        <f t="shared" si="4"/>
        <v>4</v>
      </c>
      <c r="O15" s="626"/>
      <c r="P15" s="626"/>
      <c r="Q15" s="627">
        <f t="shared" si="0"/>
        <v>4</v>
      </c>
      <c r="R15" s="628">
        <f t="shared" si="1"/>
        <v>7800</v>
      </c>
      <c r="S15" s="353"/>
      <c r="T15" s="353"/>
      <c r="U15" s="353"/>
      <c r="V15" s="353"/>
      <c r="W15" s="353"/>
      <c r="X15" s="353"/>
      <c r="Y15" s="353"/>
      <c r="Z15" s="353"/>
      <c r="AA15" s="353"/>
      <c r="AB15" s="353"/>
    </row>
    <row r="16" spans="1:28" ht="15.75">
      <c r="A16" s="350" t="s">
        <v>284</v>
      </c>
      <c r="B16" s="354" t="s">
        <v>312</v>
      </c>
      <c r="C16" s="432" t="s">
        <v>783</v>
      </c>
      <c r="D16" s="626"/>
      <c r="E16" s="626"/>
      <c r="F16" s="626"/>
      <c r="G16" s="627">
        <f t="shared" si="2"/>
        <v>0</v>
      </c>
      <c r="H16" s="626"/>
      <c r="I16" s="626"/>
      <c r="J16" s="627">
        <f t="shared" si="3"/>
        <v>0</v>
      </c>
      <c r="K16" s="626"/>
      <c r="L16" s="626"/>
      <c r="M16" s="626"/>
      <c r="N16" s="627">
        <f t="shared" si="4"/>
        <v>0</v>
      </c>
      <c r="O16" s="626"/>
      <c r="P16" s="626"/>
      <c r="Q16" s="627">
        <f t="shared" si="0"/>
        <v>0</v>
      </c>
      <c r="R16" s="628">
        <f t="shared" si="1"/>
        <v>0</v>
      </c>
      <c r="S16" s="85"/>
      <c r="T16" s="85"/>
      <c r="U16" s="85"/>
      <c r="V16" s="85"/>
      <c r="W16" s="85"/>
      <c r="X16" s="85"/>
      <c r="Y16" s="85"/>
      <c r="Z16" s="85"/>
      <c r="AA16" s="85"/>
      <c r="AB16" s="85"/>
    </row>
    <row r="17" spans="1:28" ht="15.75">
      <c r="A17" s="350"/>
      <c r="B17" s="355" t="s">
        <v>313</v>
      </c>
      <c r="C17" s="434" t="s">
        <v>784</v>
      </c>
      <c r="D17" s="630">
        <f>SUM(D9:D16)</f>
        <v>478546</v>
      </c>
      <c r="E17" s="630">
        <f>SUM(E9:E16)</f>
        <v>48706</v>
      </c>
      <c r="F17" s="630">
        <f>SUM(F9:F16)</f>
        <v>40029</v>
      </c>
      <c r="G17" s="627">
        <f t="shared" si="2"/>
        <v>487223</v>
      </c>
      <c r="H17" s="630">
        <f>SUM(H9:H16)</f>
        <v>1647</v>
      </c>
      <c r="I17" s="630">
        <f>SUM(I9:I16)</f>
        <v>1389</v>
      </c>
      <c r="J17" s="627">
        <f t="shared" si="3"/>
        <v>487481</v>
      </c>
      <c r="K17" s="630">
        <f>SUM(K9:K16)</f>
        <v>163541</v>
      </c>
      <c r="L17" s="630">
        <f>SUM(L9:L16)</f>
        <v>24439</v>
      </c>
      <c r="M17" s="630">
        <f>SUM(M9:M16)</f>
        <v>9919</v>
      </c>
      <c r="N17" s="627">
        <f t="shared" si="4"/>
        <v>178061</v>
      </c>
      <c r="O17" s="630">
        <f>SUM(O9:O16)</f>
        <v>281</v>
      </c>
      <c r="P17" s="630">
        <f>SUM(P9:P16)</f>
        <v>5577</v>
      </c>
      <c r="Q17" s="627">
        <f t="shared" si="0"/>
        <v>172765</v>
      </c>
      <c r="R17" s="628">
        <f t="shared" si="1"/>
        <v>314716</v>
      </c>
      <c r="S17" s="85"/>
      <c r="T17" s="85"/>
      <c r="U17" s="85"/>
      <c r="V17" s="85"/>
      <c r="W17" s="85"/>
      <c r="X17" s="85"/>
      <c r="Y17" s="85"/>
      <c r="Z17" s="85"/>
      <c r="AA17" s="85"/>
      <c r="AB17" s="85"/>
    </row>
    <row r="18" spans="1:28" ht="15.75">
      <c r="A18" s="356" t="s">
        <v>285</v>
      </c>
      <c r="B18" s="357" t="s">
        <v>314</v>
      </c>
      <c r="C18" s="434" t="s">
        <v>785</v>
      </c>
      <c r="D18" s="626">
        <v>10562</v>
      </c>
      <c r="E18" s="626">
        <v>526</v>
      </c>
      <c r="F18" s="626"/>
      <c r="G18" s="627">
        <f t="shared" si="2"/>
        <v>11088</v>
      </c>
      <c r="H18" s="626"/>
      <c r="I18" s="626">
        <v>112</v>
      </c>
      <c r="J18" s="627">
        <f t="shared" si="3"/>
        <v>10976</v>
      </c>
      <c r="K18" s="626"/>
      <c r="L18" s="626"/>
      <c r="M18" s="626"/>
      <c r="N18" s="627">
        <f t="shared" si="4"/>
        <v>0</v>
      </c>
      <c r="O18" s="626"/>
      <c r="P18" s="626"/>
      <c r="Q18" s="627">
        <f t="shared" si="0"/>
        <v>0</v>
      </c>
      <c r="R18" s="628">
        <f t="shared" si="1"/>
        <v>10976</v>
      </c>
      <c r="S18" s="85"/>
      <c r="T18" s="85"/>
      <c r="U18" s="85"/>
      <c r="V18" s="85"/>
      <c r="W18" s="85"/>
      <c r="X18" s="85"/>
      <c r="Y18" s="85"/>
      <c r="Z18" s="85"/>
      <c r="AA18" s="85"/>
      <c r="AB18" s="85"/>
    </row>
    <row r="19" spans="1:28" ht="12" customHeight="1">
      <c r="A19" s="358" t="s">
        <v>286</v>
      </c>
      <c r="B19" s="357" t="s">
        <v>315</v>
      </c>
      <c r="C19" s="434" t="s">
        <v>786</v>
      </c>
      <c r="D19" s="626"/>
      <c r="E19" s="626"/>
      <c r="F19" s="626"/>
      <c r="G19" s="627">
        <f t="shared" si="2"/>
        <v>0</v>
      </c>
      <c r="H19" s="626"/>
      <c r="I19" s="626"/>
      <c r="J19" s="627">
        <f t="shared" si="3"/>
        <v>0</v>
      </c>
      <c r="K19" s="626"/>
      <c r="L19" s="626"/>
      <c r="M19" s="626"/>
      <c r="N19" s="627">
        <f t="shared" si="4"/>
        <v>0</v>
      </c>
      <c r="O19" s="626"/>
      <c r="P19" s="626"/>
      <c r="Q19" s="627">
        <f t="shared" si="0"/>
        <v>0</v>
      </c>
      <c r="R19" s="628">
        <f t="shared" si="1"/>
        <v>0</v>
      </c>
      <c r="S19" s="85"/>
      <c r="T19" s="85"/>
      <c r="U19" s="85"/>
      <c r="V19" s="85"/>
      <c r="W19" s="85"/>
      <c r="X19" s="85"/>
      <c r="Y19" s="85"/>
      <c r="Z19" s="85"/>
      <c r="AA19" s="85"/>
      <c r="AB19" s="85"/>
    </row>
    <row r="20" spans="1:28" ht="12" customHeight="1">
      <c r="A20" s="359" t="s">
        <v>287</v>
      </c>
      <c r="B20" s="349" t="s">
        <v>316</v>
      </c>
      <c r="C20" s="432"/>
      <c r="D20" s="631"/>
      <c r="E20" s="631"/>
      <c r="F20" s="631"/>
      <c r="G20" s="627">
        <f t="shared" si="2"/>
        <v>0</v>
      </c>
      <c r="H20" s="631"/>
      <c r="I20" s="631"/>
      <c r="J20" s="627">
        <f t="shared" si="3"/>
        <v>0</v>
      </c>
      <c r="K20" s="631"/>
      <c r="L20" s="631"/>
      <c r="M20" s="631"/>
      <c r="N20" s="627">
        <f t="shared" si="4"/>
        <v>0</v>
      </c>
      <c r="O20" s="631"/>
      <c r="P20" s="631"/>
      <c r="Q20" s="627">
        <f t="shared" si="0"/>
        <v>0</v>
      </c>
      <c r="R20" s="628">
        <f t="shared" si="1"/>
        <v>0</v>
      </c>
      <c r="S20" s="85"/>
      <c r="T20" s="85"/>
      <c r="U20" s="85"/>
      <c r="V20" s="85"/>
      <c r="W20" s="85"/>
      <c r="X20" s="85"/>
      <c r="Y20" s="85"/>
      <c r="Z20" s="85"/>
      <c r="AA20" s="85"/>
      <c r="AB20" s="85"/>
    </row>
    <row r="21" spans="1:28" ht="15.75">
      <c r="A21" s="350" t="s">
        <v>277</v>
      </c>
      <c r="B21" s="350" t="s">
        <v>317</v>
      </c>
      <c r="C21" s="432" t="s">
        <v>787</v>
      </c>
      <c r="D21" s="626">
        <v>21114</v>
      </c>
      <c r="E21" s="626">
        <v>11136</v>
      </c>
      <c r="F21" s="626">
        <v>1259</v>
      </c>
      <c r="G21" s="627">
        <f t="shared" si="2"/>
        <v>30991</v>
      </c>
      <c r="H21" s="626"/>
      <c r="I21" s="626">
        <v>61</v>
      </c>
      <c r="J21" s="627">
        <f t="shared" si="3"/>
        <v>30930</v>
      </c>
      <c r="K21" s="626">
        <v>8056</v>
      </c>
      <c r="L21" s="626">
        <v>1952</v>
      </c>
      <c r="M21" s="626">
        <v>1309</v>
      </c>
      <c r="N21" s="627">
        <f t="shared" si="4"/>
        <v>8699</v>
      </c>
      <c r="O21" s="626"/>
      <c r="P21" s="626"/>
      <c r="Q21" s="627">
        <f t="shared" si="0"/>
        <v>8699</v>
      </c>
      <c r="R21" s="628">
        <f t="shared" si="1"/>
        <v>22231</v>
      </c>
      <c r="S21" s="85"/>
      <c r="T21" s="85"/>
      <c r="U21" s="85"/>
      <c r="V21" s="85"/>
      <c r="W21" s="85"/>
      <c r="X21" s="85"/>
      <c r="Y21" s="85"/>
      <c r="Z21" s="85"/>
      <c r="AA21" s="85"/>
      <c r="AB21" s="85"/>
    </row>
    <row r="22" spans="1:28" ht="15.75">
      <c r="A22" s="350" t="s">
        <v>278</v>
      </c>
      <c r="B22" s="350" t="s">
        <v>318</v>
      </c>
      <c r="C22" s="432" t="s">
        <v>788</v>
      </c>
      <c r="D22" s="626">
        <v>10254</v>
      </c>
      <c r="E22" s="626">
        <v>5146</v>
      </c>
      <c r="F22" s="626">
        <v>360</v>
      </c>
      <c r="G22" s="627">
        <f t="shared" si="2"/>
        <v>15040</v>
      </c>
      <c r="H22" s="626"/>
      <c r="I22" s="626"/>
      <c r="J22" s="627">
        <f t="shared" si="3"/>
        <v>15040</v>
      </c>
      <c r="K22" s="626">
        <v>5771</v>
      </c>
      <c r="L22" s="626">
        <v>926</v>
      </c>
      <c r="M22" s="626">
        <v>117</v>
      </c>
      <c r="N22" s="627">
        <f t="shared" si="4"/>
        <v>6580</v>
      </c>
      <c r="O22" s="626"/>
      <c r="P22" s="626"/>
      <c r="Q22" s="627">
        <f t="shared" si="0"/>
        <v>6580</v>
      </c>
      <c r="R22" s="628">
        <f t="shared" si="1"/>
        <v>8460</v>
      </c>
      <c r="S22" s="85"/>
      <c r="T22" s="85"/>
      <c r="U22" s="85"/>
      <c r="V22" s="85"/>
      <c r="W22" s="85"/>
      <c r="X22" s="85"/>
      <c r="Y22" s="85"/>
      <c r="Z22" s="85"/>
      <c r="AA22" s="85"/>
      <c r="AB22" s="85"/>
    </row>
    <row r="23" spans="1:28" ht="15.75">
      <c r="A23" s="352" t="s">
        <v>279</v>
      </c>
      <c r="B23" s="352" t="s">
        <v>319</v>
      </c>
      <c r="C23" s="432" t="s">
        <v>789</v>
      </c>
      <c r="D23" s="626"/>
      <c r="E23" s="626"/>
      <c r="F23" s="626"/>
      <c r="G23" s="627">
        <f t="shared" si="2"/>
        <v>0</v>
      </c>
      <c r="H23" s="626"/>
      <c r="I23" s="626"/>
      <c r="J23" s="627">
        <f t="shared" si="3"/>
        <v>0</v>
      </c>
      <c r="K23" s="626"/>
      <c r="L23" s="626"/>
      <c r="M23" s="626"/>
      <c r="N23" s="627">
        <f t="shared" si="4"/>
        <v>0</v>
      </c>
      <c r="O23" s="626"/>
      <c r="P23" s="626"/>
      <c r="Q23" s="627">
        <f t="shared" si="0"/>
        <v>0</v>
      </c>
      <c r="R23" s="628">
        <f t="shared" si="1"/>
        <v>0</v>
      </c>
      <c r="S23" s="85"/>
      <c r="T23" s="85"/>
      <c r="U23" s="85"/>
      <c r="V23" s="85"/>
      <c r="W23" s="85"/>
      <c r="X23" s="85"/>
      <c r="Y23" s="85"/>
      <c r="Z23" s="85"/>
      <c r="AA23" s="85"/>
      <c r="AB23" s="85"/>
    </row>
    <row r="24" spans="1:28" ht="15.75">
      <c r="A24" s="350" t="s">
        <v>280</v>
      </c>
      <c r="B24" s="360" t="s">
        <v>320</v>
      </c>
      <c r="C24" s="432" t="s">
        <v>790</v>
      </c>
      <c r="D24" s="626">
        <v>8587</v>
      </c>
      <c r="E24" s="626">
        <v>1864</v>
      </c>
      <c r="F24" s="626">
        <v>4505</v>
      </c>
      <c r="G24" s="627">
        <f t="shared" si="2"/>
        <v>5946</v>
      </c>
      <c r="H24" s="626"/>
      <c r="I24" s="626"/>
      <c r="J24" s="627">
        <f t="shared" si="3"/>
        <v>5946</v>
      </c>
      <c r="K24" s="626">
        <v>2001</v>
      </c>
      <c r="L24" s="626">
        <v>638</v>
      </c>
      <c r="M24" s="626">
        <v>791</v>
      </c>
      <c r="N24" s="627">
        <f t="shared" si="4"/>
        <v>1848</v>
      </c>
      <c r="O24" s="626"/>
      <c r="P24" s="626"/>
      <c r="Q24" s="627">
        <f t="shared" si="0"/>
        <v>1848</v>
      </c>
      <c r="R24" s="628">
        <f t="shared" si="1"/>
        <v>4098</v>
      </c>
      <c r="S24" s="85"/>
      <c r="T24" s="85"/>
      <c r="U24" s="85"/>
      <c r="V24" s="85"/>
      <c r="W24" s="85"/>
      <c r="X24" s="85"/>
      <c r="Y24" s="85"/>
      <c r="Z24" s="85"/>
      <c r="AA24" s="85"/>
      <c r="AB24" s="85"/>
    </row>
    <row r="25" spans="1:28" ht="15.75">
      <c r="A25" s="350"/>
      <c r="B25" s="355" t="s">
        <v>28</v>
      </c>
      <c r="C25" s="435" t="s">
        <v>791</v>
      </c>
      <c r="D25" s="632">
        <f>SUM(D21:D24)</f>
        <v>39955</v>
      </c>
      <c r="E25" s="632">
        <f aca="true" t="shared" si="5" ref="E25:P25">SUM(E21:E24)</f>
        <v>18146</v>
      </c>
      <c r="F25" s="632">
        <f t="shared" si="5"/>
        <v>6124</v>
      </c>
      <c r="G25" s="633">
        <f t="shared" si="2"/>
        <v>51977</v>
      </c>
      <c r="H25" s="632">
        <f t="shared" si="5"/>
        <v>0</v>
      </c>
      <c r="I25" s="632">
        <f t="shared" si="5"/>
        <v>61</v>
      </c>
      <c r="J25" s="633">
        <f t="shared" si="3"/>
        <v>51916</v>
      </c>
      <c r="K25" s="632">
        <f t="shared" si="5"/>
        <v>15828</v>
      </c>
      <c r="L25" s="632">
        <f t="shared" si="5"/>
        <v>3516</v>
      </c>
      <c r="M25" s="632">
        <f t="shared" si="5"/>
        <v>2217</v>
      </c>
      <c r="N25" s="633">
        <f t="shared" si="4"/>
        <v>17127</v>
      </c>
      <c r="O25" s="632">
        <f t="shared" si="5"/>
        <v>0</v>
      </c>
      <c r="P25" s="632">
        <f t="shared" si="5"/>
        <v>0</v>
      </c>
      <c r="Q25" s="633">
        <f t="shared" si="0"/>
        <v>17127</v>
      </c>
      <c r="R25" s="634">
        <f t="shared" si="1"/>
        <v>34789</v>
      </c>
      <c r="S25" s="85"/>
      <c r="T25" s="85"/>
      <c r="U25" s="85"/>
      <c r="V25" s="85"/>
      <c r="W25" s="85"/>
      <c r="X25" s="85"/>
      <c r="Y25" s="85"/>
      <c r="Z25" s="85"/>
      <c r="AA25" s="85"/>
      <c r="AB25" s="85"/>
    </row>
    <row r="26" spans="1:18" ht="24" customHeight="1">
      <c r="A26" s="359" t="s">
        <v>288</v>
      </c>
      <c r="B26" s="361" t="s">
        <v>321</v>
      </c>
      <c r="C26" s="436"/>
      <c r="D26" s="635"/>
      <c r="E26" s="635"/>
      <c r="F26" s="635"/>
      <c r="G26" s="635"/>
      <c r="H26" s="635"/>
      <c r="I26" s="635"/>
      <c r="J26" s="635"/>
      <c r="K26" s="635"/>
      <c r="L26" s="635"/>
      <c r="M26" s="635"/>
      <c r="N26" s="635"/>
      <c r="O26" s="635"/>
      <c r="P26" s="635"/>
      <c r="Q26" s="635"/>
      <c r="R26" s="636"/>
    </row>
    <row r="27" spans="1:28" ht="15.75">
      <c r="A27" s="350" t="s">
        <v>277</v>
      </c>
      <c r="B27" s="362" t="s">
        <v>322</v>
      </c>
      <c r="C27" s="437" t="s">
        <v>792</v>
      </c>
      <c r="D27" s="637">
        <f>SUM(D28:D31)</f>
        <v>12648</v>
      </c>
      <c r="E27" s="637">
        <f aca="true" t="shared" si="6" ref="E27:P27">SUM(E28:E31)</f>
        <v>17551</v>
      </c>
      <c r="F27" s="637">
        <f t="shared" si="6"/>
        <v>6057</v>
      </c>
      <c r="G27" s="638">
        <f t="shared" si="2"/>
        <v>24142</v>
      </c>
      <c r="H27" s="637">
        <f t="shared" si="6"/>
        <v>0</v>
      </c>
      <c r="I27" s="637">
        <f t="shared" si="6"/>
        <v>0</v>
      </c>
      <c r="J27" s="638">
        <f t="shared" si="3"/>
        <v>24142</v>
      </c>
      <c r="K27" s="637">
        <f t="shared" si="6"/>
        <v>0</v>
      </c>
      <c r="L27" s="637">
        <f t="shared" si="6"/>
        <v>0</v>
      </c>
      <c r="M27" s="637">
        <f t="shared" si="6"/>
        <v>0</v>
      </c>
      <c r="N27" s="638">
        <f t="shared" si="4"/>
        <v>0</v>
      </c>
      <c r="O27" s="637">
        <f t="shared" si="6"/>
        <v>0</v>
      </c>
      <c r="P27" s="637">
        <f t="shared" si="6"/>
        <v>0</v>
      </c>
      <c r="Q27" s="638">
        <f>N27+O27-P27</f>
        <v>0</v>
      </c>
      <c r="R27" s="639">
        <f>J27-Q27</f>
        <v>24142</v>
      </c>
      <c r="S27" s="85"/>
      <c r="T27" s="85"/>
      <c r="U27" s="85"/>
      <c r="V27" s="85"/>
      <c r="W27" s="85"/>
      <c r="X27" s="85"/>
      <c r="Y27" s="85"/>
      <c r="Z27" s="85"/>
      <c r="AA27" s="85"/>
      <c r="AB27" s="85"/>
    </row>
    <row r="28" spans="1:28" ht="15.75">
      <c r="A28" s="350"/>
      <c r="B28" s="350" t="s">
        <v>35</v>
      </c>
      <c r="C28" s="432" t="s">
        <v>793</v>
      </c>
      <c r="D28" s="626"/>
      <c r="E28" s="626"/>
      <c r="F28" s="626"/>
      <c r="G28" s="627">
        <f t="shared" si="2"/>
        <v>0</v>
      </c>
      <c r="H28" s="626"/>
      <c r="I28" s="626"/>
      <c r="J28" s="627">
        <f t="shared" si="3"/>
        <v>0</v>
      </c>
      <c r="K28" s="626"/>
      <c r="L28" s="626"/>
      <c r="M28" s="626"/>
      <c r="N28" s="627">
        <f t="shared" si="4"/>
        <v>0</v>
      </c>
      <c r="O28" s="626"/>
      <c r="P28" s="626"/>
      <c r="Q28" s="627">
        <f aca="true" t="shared" si="7" ref="Q28:Q39">N28+O28-P28</f>
        <v>0</v>
      </c>
      <c r="R28" s="628">
        <f aca="true" t="shared" si="8" ref="R28:R39">J28-Q28</f>
        <v>0</v>
      </c>
      <c r="S28" s="85"/>
      <c r="T28" s="85"/>
      <c r="U28" s="85"/>
      <c r="V28" s="85"/>
      <c r="W28" s="85"/>
      <c r="X28" s="85"/>
      <c r="Y28" s="85"/>
      <c r="Z28" s="85"/>
      <c r="AA28" s="85"/>
      <c r="AB28" s="85"/>
    </row>
    <row r="29" spans="1:28" ht="15.75">
      <c r="A29" s="350"/>
      <c r="B29" s="350" t="s">
        <v>36</v>
      </c>
      <c r="C29" s="432" t="s">
        <v>794</v>
      </c>
      <c r="D29" s="626">
        <v>3688</v>
      </c>
      <c r="E29" s="626">
        <v>339</v>
      </c>
      <c r="F29" s="626">
        <v>189</v>
      </c>
      <c r="G29" s="627">
        <f t="shared" si="2"/>
        <v>3838</v>
      </c>
      <c r="H29" s="626"/>
      <c r="I29" s="626"/>
      <c r="J29" s="627">
        <f t="shared" si="3"/>
        <v>3838</v>
      </c>
      <c r="K29" s="626"/>
      <c r="L29" s="626"/>
      <c r="M29" s="626"/>
      <c r="N29" s="627">
        <f t="shared" si="4"/>
        <v>0</v>
      </c>
      <c r="O29" s="626"/>
      <c r="P29" s="626"/>
      <c r="Q29" s="627">
        <f t="shared" si="7"/>
        <v>0</v>
      </c>
      <c r="R29" s="628">
        <f t="shared" si="8"/>
        <v>3838</v>
      </c>
      <c r="S29" s="85"/>
      <c r="T29" s="85"/>
      <c r="U29" s="85"/>
      <c r="V29" s="85"/>
      <c r="W29" s="85"/>
      <c r="X29" s="85"/>
      <c r="Y29" s="85"/>
      <c r="Z29" s="85"/>
      <c r="AA29" s="85"/>
      <c r="AB29" s="85"/>
    </row>
    <row r="30" spans="1:28" ht="15.75">
      <c r="A30" s="350"/>
      <c r="B30" s="350" t="s">
        <v>37</v>
      </c>
      <c r="C30" s="432" t="s">
        <v>795</v>
      </c>
      <c r="D30" s="626">
        <v>1536</v>
      </c>
      <c r="E30" s="626">
        <v>14584</v>
      </c>
      <c r="F30" s="626">
        <v>1538</v>
      </c>
      <c r="G30" s="627">
        <f t="shared" si="2"/>
        <v>14582</v>
      </c>
      <c r="H30" s="626"/>
      <c r="I30" s="626"/>
      <c r="J30" s="627">
        <f t="shared" si="3"/>
        <v>14582</v>
      </c>
      <c r="K30" s="626"/>
      <c r="L30" s="626"/>
      <c r="M30" s="626"/>
      <c r="N30" s="627">
        <f t="shared" si="4"/>
        <v>0</v>
      </c>
      <c r="O30" s="626"/>
      <c r="P30" s="626"/>
      <c r="Q30" s="627">
        <f t="shared" si="7"/>
        <v>0</v>
      </c>
      <c r="R30" s="628">
        <f t="shared" si="8"/>
        <v>14582</v>
      </c>
      <c r="S30" s="85"/>
      <c r="T30" s="85"/>
      <c r="U30" s="85"/>
      <c r="V30" s="85"/>
      <c r="W30" s="85"/>
      <c r="X30" s="85"/>
      <c r="Y30" s="85"/>
      <c r="Z30" s="85"/>
      <c r="AA30" s="85"/>
      <c r="AB30" s="85"/>
    </row>
    <row r="31" spans="1:28" ht="15.75">
      <c r="A31" s="350"/>
      <c r="B31" s="350" t="s">
        <v>38</v>
      </c>
      <c r="C31" s="432" t="s">
        <v>796</v>
      </c>
      <c r="D31" s="626">
        <v>7424</v>
      </c>
      <c r="E31" s="626">
        <v>2628</v>
      </c>
      <c r="F31" s="626">
        <v>4330</v>
      </c>
      <c r="G31" s="627">
        <f t="shared" si="2"/>
        <v>5722</v>
      </c>
      <c r="H31" s="626"/>
      <c r="I31" s="626"/>
      <c r="J31" s="627">
        <f t="shared" si="3"/>
        <v>5722</v>
      </c>
      <c r="K31" s="626"/>
      <c r="L31" s="626"/>
      <c r="M31" s="626"/>
      <c r="N31" s="627">
        <f t="shared" si="4"/>
        <v>0</v>
      </c>
      <c r="O31" s="626"/>
      <c r="P31" s="626"/>
      <c r="Q31" s="627">
        <f t="shared" si="7"/>
        <v>0</v>
      </c>
      <c r="R31" s="628">
        <f t="shared" si="8"/>
        <v>5722</v>
      </c>
      <c r="S31" s="85"/>
      <c r="T31" s="85"/>
      <c r="U31" s="85"/>
      <c r="V31" s="85"/>
      <c r="W31" s="85"/>
      <c r="X31" s="85"/>
      <c r="Y31" s="85"/>
      <c r="Z31" s="85"/>
      <c r="AA31" s="85"/>
      <c r="AB31" s="85"/>
    </row>
    <row r="32" spans="1:28" ht="25.5">
      <c r="A32" s="350" t="s">
        <v>278</v>
      </c>
      <c r="B32" s="362" t="s">
        <v>323</v>
      </c>
      <c r="C32" s="432" t="s">
        <v>797</v>
      </c>
      <c r="D32" s="640">
        <f>SUM(D33:D36)</f>
        <v>0</v>
      </c>
      <c r="E32" s="640">
        <f aca="true" t="shared" si="9" ref="E32:P32">SUM(E33:E36)</f>
        <v>0</v>
      </c>
      <c r="F32" s="640">
        <f t="shared" si="9"/>
        <v>0</v>
      </c>
      <c r="G32" s="627">
        <f t="shared" si="2"/>
        <v>0</v>
      </c>
      <c r="H32" s="640">
        <f t="shared" si="9"/>
        <v>0</v>
      </c>
      <c r="I32" s="640">
        <f t="shared" si="9"/>
        <v>0</v>
      </c>
      <c r="J32" s="627">
        <f t="shared" si="3"/>
        <v>0</v>
      </c>
      <c r="K32" s="640">
        <f t="shared" si="9"/>
        <v>0</v>
      </c>
      <c r="L32" s="640">
        <f t="shared" si="9"/>
        <v>0</v>
      </c>
      <c r="M32" s="640">
        <f t="shared" si="9"/>
        <v>0</v>
      </c>
      <c r="N32" s="627">
        <f t="shared" si="4"/>
        <v>0</v>
      </c>
      <c r="O32" s="640">
        <f t="shared" si="9"/>
        <v>0</v>
      </c>
      <c r="P32" s="640">
        <f t="shared" si="9"/>
        <v>0</v>
      </c>
      <c r="Q32" s="627">
        <f t="shared" si="7"/>
        <v>0</v>
      </c>
      <c r="R32" s="628">
        <f t="shared" si="8"/>
        <v>0</v>
      </c>
      <c r="S32" s="85"/>
      <c r="T32" s="85"/>
      <c r="U32" s="85"/>
      <c r="V32" s="85"/>
      <c r="W32" s="85"/>
      <c r="X32" s="85"/>
      <c r="Y32" s="85"/>
      <c r="Z32" s="85"/>
      <c r="AA32" s="85"/>
      <c r="AB32" s="85"/>
    </row>
    <row r="33" spans="1:28" ht="15.75">
      <c r="A33" s="350"/>
      <c r="B33" s="363" t="s">
        <v>40</v>
      </c>
      <c r="C33" s="432" t="s">
        <v>798</v>
      </c>
      <c r="D33" s="626"/>
      <c r="E33" s="626"/>
      <c r="F33" s="626"/>
      <c r="G33" s="627">
        <f t="shared" si="2"/>
        <v>0</v>
      </c>
      <c r="H33" s="626"/>
      <c r="I33" s="626"/>
      <c r="J33" s="627">
        <f t="shared" si="3"/>
        <v>0</v>
      </c>
      <c r="K33" s="626"/>
      <c r="L33" s="626"/>
      <c r="M33" s="626"/>
      <c r="N33" s="627">
        <f t="shared" si="4"/>
        <v>0</v>
      </c>
      <c r="O33" s="626"/>
      <c r="P33" s="626"/>
      <c r="Q33" s="627">
        <f t="shared" si="7"/>
        <v>0</v>
      </c>
      <c r="R33" s="628">
        <f t="shared" si="8"/>
        <v>0</v>
      </c>
      <c r="S33" s="85"/>
      <c r="T33" s="85"/>
      <c r="U33" s="85"/>
      <c r="V33" s="85"/>
      <c r="W33" s="85"/>
      <c r="X33" s="85"/>
      <c r="Y33" s="85"/>
      <c r="Z33" s="85"/>
      <c r="AA33" s="85"/>
      <c r="AB33" s="85"/>
    </row>
    <row r="34" spans="1:28" ht="15.75">
      <c r="A34" s="350"/>
      <c r="B34" s="363" t="s">
        <v>324</v>
      </c>
      <c r="C34" s="432" t="s">
        <v>799</v>
      </c>
      <c r="D34" s="626"/>
      <c r="E34" s="626"/>
      <c r="F34" s="626"/>
      <c r="G34" s="627">
        <f t="shared" si="2"/>
        <v>0</v>
      </c>
      <c r="H34" s="626"/>
      <c r="I34" s="626"/>
      <c r="J34" s="627">
        <f t="shared" si="3"/>
        <v>0</v>
      </c>
      <c r="K34" s="626"/>
      <c r="L34" s="626"/>
      <c r="M34" s="626"/>
      <c r="N34" s="627">
        <f t="shared" si="4"/>
        <v>0</v>
      </c>
      <c r="O34" s="626"/>
      <c r="P34" s="626"/>
      <c r="Q34" s="627">
        <f t="shared" si="7"/>
        <v>0</v>
      </c>
      <c r="R34" s="628">
        <f t="shared" si="8"/>
        <v>0</v>
      </c>
      <c r="S34" s="85"/>
      <c r="T34" s="85"/>
      <c r="U34" s="85"/>
      <c r="V34" s="85"/>
      <c r="W34" s="85"/>
      <c r="X34" s="85"/>
      <c r="Y34" s="85"/>
      <c r="Z34" s="85"/>
      <c r="AA34" s="85"/>
      <c r="AB34" s="85"/>
    </row>
    <row r="35" spans="1:28" ht="15.75">
      <c r="A35" s="350"/>
      <c r="B35" s="363" t="s">
        <v>325</v>
      </c>
      <c r="C35" s="432" t="s">
        <v>800</v>
      </c>
      <c r="D35" s="626"/>
      <c r="E35" s="626"/>
      <c r="F35" s="626"/>
      <c r="G35" s="627">
        <f t="shared" si="2"/>
        <v>0</v>
      </c>
      <c r="H35" s="626"/>
      <c r="I35" s="626"/>
      <c r="J35" s="627">
        <f t="shared" si="3"/>
        <v>0</v>
      </c>
      <c r="K35" s="626"/>
      <c r="L35" s="626"/>
      <c r="M35" s="626"/>
      <c r="N35" s="627">
        <f t="shared" si="4"/>
        <v>0</v>
      </c>
      <c r="O35" s="626"/>
      <c r="P35" s="626"/>
      <c r="Q35" s="627">
        <f t="shared" si="7"/>
        <v>0</v>
      </c>
      <c r="R35" s="628">
        <f t="shared" si="8"/>
        <v>0</v>
      </c>
      <c r="S35" s="85"/>
      <c r="T35" s="85"/>
      <c r="U35" s="85"/>
      <c r="V35" s="85"/>
      <c r="W35" s="85"/>
      <c r="X35" s="85"/>
      <c r="Y35" s="85"/>
      <c r="Z35" s="85"/>
      <c r="AA35" s="85"/>
      <c r="AB35" s="85"/>
    </row>
    <row r="36" spans="1:28" ht="15.75">
      <c r="A36" s="350"/>
      <c r="B36" s="363" t="s">
        <v>312</v>
      </c>
      <c r="C36" s="432" t="s">
        <v>801</v>
      </c>
      <c r="D36" s="626"/>
      <c r="E36" s="626"/>
      <c r="F36" s="626"/>
      <c r="G36" s="627">
        <f t="shared" si="2"/>
        <v>0</v>
      </c>
      <c r="H36" s="626"/>
      <c r="I36" s="626"/>
      <c r="J36" s="627">
        <f t="shared" si="3"/>
        <v>0</v>
      </c>
      <c r="K36" s="626"/>
      <c r="L36" s="626"/>
      <c r="M36" s="626"/>
      <c r="N36" s="627">
        <f t="shared" si="4"/>
        <v>0</v>
      </c>
      <c r="O36" s="626"/>
      <c r="P36" s="626"/>
      <c r="Q36" s="627">
        <f t="shared" si="7"/>
        <v>0</v>
      </c>
      <c r="R36" s="628">
        <f t="shared" si="8"/>
        <v>0</v>
      </c>
      <c r="S36" s="85"/>
      <c r="T36" s="85"/>
      <c r="U36" s="85"/>
      <c r="V36" s="85"/>
      <c r="W36" s="85"/>
      <c r="X36" s="85"/>
      <c r="Y36" s="85"/>
      <c r="Z36" s="85"/>
      <c r="AA36" s="85"/>
      <c r="AB36" s="85"/>
    </row>
    <row r="37" spans="1:28" ht="15.75">
      <c r="A37" s="350" t="s">
        <v>279</v>
      </c>
      <c r="B37" s="363" t="s">
        <v>326</v>
      </c>
      <c r="C37" s="432" t="s">
        <v>802</v>
      </c>
      <c r="D37" s="626"/>
      <c r="E37" s="626"/>
      <c r="F37" s="626"/>
      <c r="G37" s="627">
        <f t="shared" si="2"/>
        <v>0</v>
      </c>
      <c r="H37" s="626"/>
      <c r="I37" s="626"/>
      <c r="J37" s="627">
        <f t="shared" si="3"/>
        <v>0</v>
      </c>
      <c r="K37" s="626"/>
      <c r="L37" s="626"/>
      <c r="M37" s="626"/>
      <c r="N37" s="627">
        <f t="shared" si="4"/>
        <v>0</v>
      </c>
      <c r="O37" s="626"/>
      <c r="P37" s="626"/>
      <c r="Q37" s="627">
        <f t="shared" si="7"/>
        <v>0</v>
      </c>
      <c r="R37" s="628">
        <f t="shared" si="8"/>
        <v>0</v>
      </c>
      <c r="S37" s="85"/>
      <c r="T37" s="85"/>
      <c r="U37" s="85"/>
      <c r="V37" s="85"/>
      <c r="W37" s="85"/>
      <c r="X37" s="85"/>
      <c r="Y37" s="85"/>
      <c r="Z37" s="85"/>
      <c r="AA37" s="85"/>
      <c r="AB37" s="85"/>
    </row>
    <row r="38" spans="1:28" ht="15.75">
      <c r="A38" s="350"/>
      <c r="B38" s="355" t="s">
        <v>327</v>
      </c>
      <c r="C38" s="434" t="s">
        <v>803</v>
      </c>
      <c r="D38" s="630">
        <f>D27+D32+D37</f>
        <v>12648</v>
      </c>
      <c r="E38" s="630">
        <f aca="true" t="shared" si="10" ref="E38:P38">E27+E32+E37</f>
        <v>17551</v>
      </c>
      <c r="F38" s="630">
        <f t="shared" si="10"/>
        <v>6057</v>
      </c>
      <c r="G38" s="627">
        <f t="shared" si="2"/>
        <v>24142</v>
      </c>
      <c r="H38" s="630">
        <f t="shared" si="10"/>
        <v>0</v>
      </c>
      <c r="I38" s="630">
        <f t="shared" si="10"/>
        <v>0</v>
      </c>
      <c r="J38" s="627">
        <f t="shared" si="3"/>
        <v>24142</v>
      </c>
      <c r="K38" s="630">
        <f t="shared" si="10"/>
        <v>0</v>
      </c>
      <c r="L38" s="630">
        <f t="shared" si="10"/>
        <v>0</v>
      </c>
      <c r="M38" s="630">
        <f t="shared" si="10"/>
        <v>0</v>
      </c>
      <c r="N38" s="627">
        <f t="shared" si="4"/>
        <v>0</v>
      </c>
      <c r="O38" s="630">
        <f t="shared" si="10"/>
        <v>0</v>
      </c>
      <c r="P38" s="630">
        <f t="shared" si="10"/>
        <v>0</v>
      </c>
      <c r="Q38" s="627">
        <f t="shared" si="7"/>
        <v>0</v>
      </c>
      <c r="R38" s="628">
        <f t="shared" si="8"/>
        <v>24142</v>
      </c>
      <c r="S38" s="85"/>
      <c r="T38" s="85"/>
      <c r="U38" s="85"/>
      <c r="V38" s="85"/>
      <c r="W38" s="85"/>
      <c r="X38" s="85"/>
      <c r="Y38" s="85"/>
      <c r="Z38" s="85"/>
      <c r="AA38" s="85"/>
      <c r="AB38" s="85"/>
    </row>
    <row r="39" spans="1:28" ht="15.75">
      <c r="A39" s="356" t="s">
        <v>289</v>
      </c>
      <c r="B39" s="356" t="s">
        <v>328</v>
      </c>
      <c r="C39" s="434" t="s">
        <v>804</v>
      </c>
      <c r="D39" s="626">
        <v>20560</v>
      </c>
      <c r="E39" s="626">
        <v>106</v>
      </c>
      <c r="F39" s="626">
        <v>1004</v>
      </c>
      <c r="G39" s="627">
        <f t="shared" si="2"/>
        <v>19662</v>
      </c>
      <c r="H39" s="626"/>
      <c r="I39" s="626"/>
      <c r="J39" s="627">
        <f t="shared" si="3"/>
        <v>19662</v>
      </c>
      <c r="K39" s="626">
        <v>9185</v>
      </c>
      <c r="L39" s="626"/>
      <c r="M39" s="626"/>
      <c r="N39" s="627">
        <f t="shared" si="4"/>
        <v>9185</v>
      </c>
      <c r="O39" s="626"/>
      <c r="P39" s="626"/>
      <c r="Q39" s="627">
        <f t="shared" si="7"/>
        <v>9185</v>
      </c>
      <c r="R39" s="628">
        <f t="shared" si="8"/>
        <v>10477</v>
      </c>
      <c r="S39" s="85"/>
      <c r="T39" s="85"/>
      <c r="U39" s="85"/>
      <c r="V39" s="85"/>
      <c r="W39" s="85"/>
      <c r="X39" s="85"/>
      <c r="Y39" s="85"/>
      <c r="Z39" s="85"/>
      <c r="AA39" s="85"/>
      <c r="AB39" s="85"/>
    </row>
    <row r="40" spans="1:28" ht="16.5" thickBot="1">
      <c r="A40" s="350"/>
      <c r="B40" s="356" t="s">
        <v>329</v>
      </c>
      <c r="C40" s="438" t="s">
        <v>805</v>
      </c>
      <c r="D40" s="641">
        <f>D17+D18+D19+D25+D38+D39</f>
        <v>562271</v>
      </c>
      <c r="E40" s="641">
        <f>E17+E18+E19+E25+E38+E39</f>
        <v>85035</v>
      </c>
      <c r="F40" s="641">
        <f aca="true" t="shared" si="11" ref="F40:R40">F17+F18+F19+F25+F38+F39</f>
        <v>53214</v>
      </c>
      <c r="G40" s="641">
        <f t="shared" si="11"/>
        <v>594092</v>
      </c>
      <c r="H40" s="641">
        <f t="shared" si="11"/>
        <v>1647</v>
      </c>
      <c r="I40" s="641">
        <f t="shared" si="11"/>
        <v>1562</v>
      </c>
      <c r="J40" s="641">
        <f t="shared" si="11"/>
        <v>594177</v>
      </c>
      <c r="K40" s="641">
        <f t="shared" si="11"/>
        <v>188554</v>
      </c>
      <c r="L40" s="641">
        <f t="shared" si="11"/>
        <v>27955</v>
      </c>
      <c r="M40" s="641">
        <f t="shared" si="11"/>
        <v>12136</v>
      </c>
      <c r="N40" s="641">
        <f t="shared" si="11"/>
        <v>204373</v>
      </c>
      <c r="O40" s="641">
        <f t="shared" si="11"/>
        <v>281</v>
      </c>
      <c r="P40" s="641">
        <f t="shared" si="11"/>
        <v>5577</v>
      </c>
      <c r="Q40" s="641">
        <f t="shared" si="11"/>
        <v>199077</v>
      </c>
      <c r="R40" s="642">
        <f t="shared" si="11"/>
        <v>395100</v>
      </c>
      <c r="S40" s="85"/>
      <c r="T40" s="85"/>
      <c r="U40" s="85"/>
      <c r="V40" s="85"/>
      <c r="W40" s="85"/>
      <c r="X40" s="85"/>
      <c r="Y40" s="85"/>
      <c r="Z40" s="85"/>
      <c r="AA40" s="85"/>
      <c r="AB40" s="85"/>
    </row>
    <row r="41" spans="1:18" ht="12.75">
      <c r="A41" s="343"/>
      <c r="B41" s="343"/>
      <c r="C41" s="343"/>
      <c r="D41" s="364"/>
      <c r="E41" s="364"/>
      <c r="F41" s="364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</row>
    <row r="42" spans="1:18" ht="12.75">
      <c r="A42" s="343"/>
      <c r="B42" s="343" t="s">
        <v>810</v>
      </c>
      <c r="C42" s="343"/>
      <c r="D42" s="364"/>
      <c r="E42" s="364"/>
      <c r="F42" s="364"/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65"/>
      <c r="R42" s="365"/>
    </row>
    <row r="43" spans="1:18" ht="12.75">
      <c r="A43" s="343"/>
      <c r="B43" s="343"/>
      <c r="C43" s="343"/>
      <c r="D43" s="364"/>
      <c r="E43" s="364"/>
      <c r="F43" s="364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</row>
    <row r="44" spans="1:18" ht="12.75">
      <c r="A44" s="343"/>
      <c r="B44" s="441" t="str">
        <f>'Balance Sheet'!A98</f>
        <v>Date of preparation: 1 March 2017</v>
      </c>
      <c r="C44" s="441"/>
      <c r="D44" s="649" t="s">
        <v>809</v>
      </c>
      <c r="E44" s="649"/>
      <c r="F44" s="649"/>
      <c r="G44" s="649" t="s">
        <v>808</v>
      </c>
      <c r="H44" s="649"/>
      <c r="I44" s="649"/>
      <c r="J44" s="367"/>
      <c r="K44" s="367"/>
      <c r="L44" s="367"/>
      <c r="M44" s="367"/>
      <c r="N44" s="367"/>
      <c r="O44" s="367"/>
      <c r="P44" s="367"/>
      <c r="Q44" s="367"/>
      <c r="R44" s="367"/>
    </row>
    <row r="45" spans="1:18" ht="12.75">
      <c r="A45" s="343"/>
      <c r="B45" s="441"/>
      <c r="C45" s="441"/>
      <c r="D45" s="441"/>
      <c r="E45" s="442"/>
      <c r="F45" s="366"/>
      <c r="G45" s="367"/>
      <c r="H45" s="367"/>
      <c r="I45" s="367"/>
      <c r="J45" s="367"/>
      <c r="K45" s="367"/>
      <c r="L45" s="367"/>
      <c r="M45" s="367"/>
      <c r="N45" s="367"/>
      <c r="O45" s="367"/>
      <c r="P45" s="367"/>
      <c r="Q45" s="367"/>
      <c r="R45" s="367"/>
    </row>
    <row r="46" spans="1:18" ht="12.75">
      <c r="A46" s="343"/>
      <c r="B46" s="441"/>
      <c r="C46" s="441"/>
      <c r="D46" s="441"/>
      <c r="E46" s="441"/>
      <c r="F46" s="86"/>
      <c r="G46" s="343"/>
      <c r="H46" s="450"/>
      <c r="I46" s="368"/>
      <c r="J46" s="368"/>
      <c r="K46" s="672"/>
      <c r="L46" s="672"/>
      <c r="M46" s="672"/>
      <c r="N46" s="672"/>
      <c r="O46" s="673"/>
      <c r="P46" s="674"/>
      <c r="Q46" s="674"/>
      <c r="R46" s="674"/>
    </row>
    <row r="47" spans="1:18" ht="12.75">
      <c r="A47" s="369"/>
      <c r="B47" s="441"/>
      <c r="C47" s="441"/>
      <c r="D47" s="441"/>
      <c r="E47" s="442"/>
      <c r="F47" s="44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</row>
    <row r="48" spans="1:18" ht="12.75">
      <c r="A48" s="369"/>
      <c r="B48" s="88"/>
      <c r="C48" s="88"/>
      <c r="D48" s="321"/>
      <c r="E48" s="322"/>
      <c r="F48" s="321"/>
      <c r="G48" s="369"/>
      <c r="H48" s="369"/>
      <c r="I48" s="369"/>
      <c r="J48" s="369"/>
      <c r="K48" s="369"/>
      <c r="L48" s="369"/>
      <c r="M48" s="369"/>
      <c r="N48" s="369"/>
      <c r="O48" s="369"/>
      <c r="P48" s="369"/>
      <c r="Q48" s="369"/>
      <c r="R48" s="369"/>
    </row>
    <row r="49" spans="1:18" ht="12.75">
      <c r="A49" s="369"/>
      <c r="B49" s="89"/>
      <c r="C49" s="89"/>
      <c r="D49" s="449"/>
      <c r="E49" s="89"/>
      <c r="F49" s="8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</row>
    <row r="50" spans="1:18" ht="12.75">
      <c r="A50" s="369"/>
      <c r="B50" s="369"/>
      <c r="C50" s="369"/>
      <c r="D50" s="370"/>
      <c r="E50" s="370"/>
      <c r="F50" s="370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</row>
    <row r="51" spans="1:18" ht="12.75">
      <c r="A51" s="369"/>
      <c r="B51" s="369"/>
      <c r="C51" s="369"/>
      <c r="D51" s="370"/>
      <c r="E51" s="370"/>
      <c r="F51" s="370"/>
      <c r="G51" s="369"/>
      <c r="H51" s="369"/>
      <c r="I51" s="369"/>
      <c r="J51" s="369"/>
      <c r="K51" s="369"/>
      <c r="L51" s="369"/>
      <c r="M51" s="369"/>
      <c r="N51" s="369"/>
      <c r="O51" s="369"/>
      <c r="P51" s="369"/>
      <c r="Q51" s="369"/>
      <c r="R51" s="369"/>
    </row>
    <row r="52" spans="1:18" ht="12.75">
      <c r="A52" s="369"/>
      <c r="B52" s="369"/>
      <c r="C52" s="369"/>
      <c r="D52" s="370"/>
      <c r="E52" s="370"/>
      <c r="F52" s="370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</row>
    <row r="53" spans="4:6" ht="12.75">
      <c r="D53" s="83"/>
      <c r="E53" s="83"/>
      <c r="F53" s="83"/>
    </row>
    <row r="54" spans="4:6" ht="12.75">
      <c r="D54" s="83"/>
      <c r="E54" s="83"/>
      <c r="F54" s="83"/>
    </row>
    <row r="55" spans="4:6" ht="12.75">
      <c r="D55" s="83"/>
      <c r="E55" s="83"/>
      <c r="F55" s="83"/>
    </row>
    <row r="56" spans="4:6" ht="12.75">
      <c r="D56" s="83"/>
      <c r="E56" s="83"/>
      <c r="F56" s="83"/>
    </row>
    <row r="57" spans="4:6" ht="12.75">
      <c r="D57" s="83"/>
      <c r="E57" s="83"/>
      <c r="F57" s="83"/>
    </row>
    <row r="58" spans="4:6" ht="12.75">
      <c r="D58" s="83"/>
      <c r="E58" s="83"/>
      <c r="F58" s="83"/>
    </row>
    <row r="59" spans="4:6" ht="12.75">
      <c r="D59" s="83"/>
      <c r="E59" s="83"/>
      <c r="F59" s="83"/>
    </row>
    <row r="60" spans="4:6" ht="12.75">
      <c r="D60" s="83"/>
      <c r="E60" s="83"/>
      <c r="F60" s="83"/>
    </row>
    <row r="61" spans="4:6" ht="12.75">
      <c r="D61" s="83"/>
      <c r="E61" s="83"/>
      <c r="F61" s="83"/>
    </row>
    <row r="62" spans="4:6" ht="12.75">
      <c r="D62" s="83"/>
      <c r="E62" s="83"/>
      <c r="F62" s="83"/>
    </row>
    <row r="63" spans="4:6" ht="12.75">
      <c r="D63" s="83"/>
      <c r="E63" s="83"/>
      <c r="F63" s="83"/>
    </row>
    <row r="64" spans="4:6" ht="12.75">
      <c r="D64" s="83"/>
      <c r="E64" s="83"/>
      <c r="F64" s="83"/>
    </row>
    <row r="65" spans="4:6" ht="12.75">
      <c r="D65" s="83"/>
      <c r="E65" s="83"/>
      <c r="F65" s="83"/>
    </row>
    <row r="66" spans="4:6" ht="12.75">
      <c r="D66" s="83"/>
      <c r="E66" s="83"/>
      <c r="F66" s="83"/>
    </row>
    <row r="67" spans="4:6" ht="12.75">
      <c r="D67" s="83"/>
      <c r="E67" s="83"/>
      <c r="F67" s="83"/>
    </row>
    <row r="68" spans="4:6" ht="12.75">
      <c r="D68" s="83"/>
      <c r="E68" s="83"/>
      <c r="F68" s="83"/>
    </row>
    <row r="69" spans="4:6" ht="12.75">
      <c r="D69" s="83"/>
      <c r="E69" s="83"/>
      <c r="F69" s="83"/>
    </row>
    <row r="70" spans="5:6" ht="12.75">
      <c r="E70" s="83"/>
      <c r="F70" s="83"/>
    </row>
    <row r="71" spans="5:6" ht="12.75">
      <c r="E71" s="83"/>
      <c r="F71" s="83"/>
    </row>
    <row r="72" spans="5:6" ht="12.75">
      <c r="E72" s="83"/>
      <c r="F72" s="83"/>
    </row>
    <row r="73" spans="5:6" ht="12.75">
      <c r="E73" s="83"/>
      <c r="F73" s="83"/>
    </row>
    <row r="74" spans="5:6" ht="12.75">
      <c r="E74" s="83"/>
      <c r="F74" s="83"/>
    </row>
    <row r="75" spans="5:6" ht="12.75">
      <c r="E75" s="83"/>
      <c r="F75" s="83"/>
    </row>
    <row r="76" spans="5:6" ht="12.75">
      <c r="E76" s="83"/>
      <c r="F76" s="83"/>
    </row>
    <row r="77" spans="5:6" ht="12.75">
      <c r="E77" s="83"/>
      <c r="F77" s="83"/>
    </row>
    <row r="78" spans="5:6" ht="12.75">
      <c r="E78" s="83"/>
      <c r="F78" s="83"/>
    </row>
    <row r="79" spans="5:6" ht="12.75">
      <c r="E79" s="83"/>
      <c r="F79" s="83"/>
    </row>
    <row r="80" spans="5:6" ht="12.75">
      <c r="E80" s="83"/>
      <c r="F80" s="83"/>
    </row>
    <row r="81" spans="5:6" ht="12.75">
      <c r="E81" s="83"/>
      <c r="F81" s="83"/>
    </row>
    <row r="82" spans="5:6" ht="12.75">
      <c r="E82" s="83"/>
      <c r="F82" s="83"/>
    </row>
    <row r="83" spans="5:6" ht="12.75">
      <c r="E83" s="83"/>
      <c r="F83" s="83"/>
    </row>
    <row r="84" spans="5:6" ht="12.75">
      <c r="E84" s="83"/>
      <c r="F84" s="83"/>
    </row>
    <row r="85" spans="5:6" ht="12.75">
      <c r="E85" s="83"/>
      <c r="F85" s="83"/>
    </row>
    <row r="86" spans="5:6" ht="12.75">
      <c r="E86" s="83"/>
      <c r="F86" s="83"/>
    </row>
    <row r="87" spans="5:6" ht="12.75">
      <c r="E87" s="83"/>
      <c r="F87" s="83"/>
    </row>
    <row r="88" spans="5:6" ht="12.75">
      <c r="E88" s="83"/>
      <c r="F88" s="83"/>
    </row>
    <row r="89" spans="5:6" ht="12.75">
      <c r="E89" s="83"/>
      <c r="F89" s="83"/>
    </row>
    <row r="90" spans="5:6" ht="12.75">
      <c r="E90" s="83"/>
      <c r="F90" s="83"/>
    </row>
    <row r="91" spans="5:6" ht="12.75">
      <c r="E91" s="83"/>
      <c r="F91" s="83"/>
    </row>
    <row r="92" spans="5:6" ht="12.75">
      <c r="E92" s="83"/>
      <c r="F92" s="83"/>
    </row>
    <row r="93" spans="5:6" ht="12.75">
      <c r="E93" s="83"/>
      <c r="F93" s="83"/>
    </row>
    <row r="94" spans="5:6" ht="12.75">
      <c r="E94" s="83"/>
      <c r="F94" s="83"/>
    </row>
    <row r="95" spans="5:6" ht="12.75">
      <c r="E95" s="83"/>
      <c r="F95" s="83"/>
    </row>
    <row r="96" spans="5:6" ht="12.75">
      <c r="E96" s="83"/>
      <c r="F96" s="83"/>
    </row>
    <row r="97" spans="5:6" ht="12.75">
      <c r="E97" s="83"/>
      <c r="F97" s="83"/>
    </row>
    <row r="98" spans="5:6" ht="12.75">
      <c r="E98" s="83"/>
      <c r="F98" s="83"/>
    </row>
    <row r="99" spans="5:6" ht="12.75">
      <c r="E99" s="83"/>
      <c r="F99" s="83"/>
    </row>
    <row r="100" spans="5:6" ht="12.75">
      <c r="E100" s="83"/>
      <c r="F100" s="83"/>
    </row>
    <row r="101" spans="5:6" ht="12.75">
      <c r="E101" s="83"/>
      <c r="F101" s="83"/>
    </row>
    <row r="102" spans="5:6" ht="12.75">
      <c r="E102" s="83"/>
      <c r="F102" s="83"/>
    </row>
    <row r="103" spans="5:6" ht="12.75">
      <c r="E103" s="83"/>
      <c r="F103" s="83"/>
    </row>
    <row r="104" spans="5:6" ht="12.75">
      <c r="E104" s="83"/>
      <c r="F104" s="83"/>
    </row>
    <row r="105" spans="5:6" ht="12.75">
      <c r="E105" s="83"/>
      <c r="F105" s="83"/>
    </row>
    <row r="106" spans="5:6" ht="12.75">
      <c r="E106" s="83"/>
      <c r="F106" s="83"/>
    </row>
    <row r="107" spans="5:6" ht="12.75">
      <c r="E107" s="83"/>
      <c r="F107" s="83"/>
    </row>
    <row r="108" spans="5:6" ht="12.75">
      <c r="E108" s="83"/>
      <c r="F108" s="83"/>
    </row>
    <row r="109" spans="5:6" ht="12.75">
      <c r="E109" s="83"/>
      <c r="F109" s="83"/>
    </row>
    <row r="110" spans="5:6" ht="12.75">
      <c r="E110" s="83"/>
      <c r="F110" s="83"/>
    </row>
    <row r="111" spans="5:6" ht="12.75">
      <c r="E111" s="83"/>
      <c r="F111" s="83"/>
    </row>
    <row r="112" spans="5:6" ht="12.75">
      <c r="E112" s="83"/>
      <c r="F112" s="83"/>
    </row>
    <row r="113" spans="5:6" ht="12.75">
      <c r="E113" s="83"/>
      <c r="F113" s="83"/>
    </row>
    <row r="114" spans="5:6" ht="12.75">
      <c r="E114" s="83"/>
      <c r="F114" s="83"/>
    </row>
    <row r="115" spans="5:6" ht="12.75">
      <c r="E115" s="83"/>
      <c r="F115" s="83"/>
    </row>
    <row r="116" spans="5:6" ht="12.75">
      <c r="E116" s="83"/>
      <c r="F116" s="83"/>
    </row>
    <row r="117" spans="5:6" ht="12.75">
      <c r="E117" s="83"/>
      <c r="F117" s="83"/>
    </row>
    <row r="118" spans="5:6" ht="12.75">
      <c r="E118" s="83"/>
      <c r="F118" s="83"/>
    </row>
    <row r="119" spans="5:6" ht="12.75">
      <c r="E119" s="83"/>
      <c r="F119" s="83"/>
    </row>
    <row r="120" spans="5:6" ht="12.75">
      <c r="E120" s="83"/>
      <c r="F120" s="83"/>
    </row>
    <row r="121" spans="5:6" ht="12.75">
      <c r="E121" s="83"/>
      <c r="F121" s="83"/>
    </row>
    <row r="122" spans="5:6" ht="12.75">
      <c r="E122" s="83"/>
      <c r="F122" s="83"/>
    </row>
    <row r="123" spans="5:6" ht="12.75">
      <c r="E123" s="83"/>
      <c r="F123" s="83"/>
    </row>
    <row r="124" spans="5:6" ht="12.75">
      <c r="E124" s="83"/>
      <c r="F124" s="83"/>
    </row>
    <row r="125" spans="5:6" ht="12.75">
      <c r="E125" s="83"/>
      <c r="F125" s="83"/>
    </row>
    <row r="126" spans="5:6" ht="12.75">
      <c r="E126" s="83"/>
      <c r="F126" s="83"/>
    </row>
    <row r="127" spans="5:6" ht="12.75">
      <c r="E127" s="83"/>
      <c r="F127" s="83"/>
    </row>
    <row r="128" spans="5:6" ht="12.75">
      <c r="E128" s="83"/>
      <c r="F128" s="83"/>
    </row>
    <row r="129" spans="5:6" ht="12.75">
      <c r="E129" s="83"/>
      <c r="F129" s="83"/>
    </row>
    <row r="130" spans="5:6" ht="12.75">
      <c r="E130" s="83"/>
      <c r="F130" s="83"/>
    </row>
    <row r="131" spans="5:6" ht="12.75">
      <c r="E131" s="83"/>
      <c r="F131" s="83"/>
    </row>
    <row r="132" spans="5:6" ht="12.75">
      <c r="E132" s="83"/>
      <c r="F132" s="83"/>
    </row>
    <row r="133" spans="5:6" ht="12.75">
      <c r="E133" s="83"/>
      <c r="F133" s="83"/>
    </row>
    <row r="134" spans="5:6" ht="12.75">
      <c r="E134" s="83"/>
      <c r="F134" s="83"/>
    </row>
    <row r="135" spans="5:6" ht="12.75">
      <c r="E135" s="83"/>
      <c r="F135" s="83"/>
    </row>
    <row r="136" spans="5:6" ht="12.75">
      <c r="E136" s="83"/>
      <c r="F136" s="83"/>
    </row>
    <row r="137" spans="5:6" ht="12.75">
      <c r="E137" s="83"/>
      <c r="F137" s="83"/>
    </row>
    <row r="138" spans="5:6" ht="12.75">
      <c r="E138" s="83"/>
      <c r="F138" s="83"/>
    </row>
    <row r="139" spans="5:6" ht="12.75">
      <c r="E139" s="83"/>
      <c r="F139" s="83"/>
    </row>
    <row r="140" spans="5:6" ht="12.75">
      <c r="E140" s="83"/>
      <c r="F140" s="83"/>
    </row>
    <row r="141" spans="5:6" ht="12.75">
      <c r="E141" s="83"/>
      <c r="F141" s="83"/>
    </row>
    <row r="142" spans="5:6" ht="12.75">
      <c r="E142" s="83"/>
      <c r="F142" s="83"/>
    </row>
    <row r="143" spans="5:6" ht="12.75">
      <c r="E143" s="83"/>
      <c r="F143" s="83"/>
    </row>
    <row r="144" spans="5:6" ht="12.75">
      <c r="E144" s="83"/>
      <c r="F144" s="83"/>
    </row>
    <row r="145" spans="5:6" ht="12.75">
      <c r="E145" s="83"/>
      <c r="F145" s="83"/>
    </row>
    <row r="146" spans="5:6" ht="12.75">
      <c r="E146" s="83"/>
      <c r="F146" s="83"/>
    </row>
    <row r="147" spans="5:6" ht="12.75">
      <c r="E147" s="83"/>
      <c r="F147" s="83"/>
    </row>
    <row r="148" spans="5:6" ht="12.75">
      <c r="E148" s="83"/>
      <c r="F148" s="83"/>
    </row>
    <row r="149" spans="5:6" ht="12.75">
      <c r="E149" s="83"/>
      <c r="F149" s="83"/>
    </row>
    <row r="150" spans="5:6" ht="12.75">
      <c r="E150" s="83"/>
      <c r="F150" s="83"/>
    </row>
    <row r="151" spans="5:6" ht="12.75">
      <c r="E151" s="83"/>
      <c r="F151" s="83"/>
    </row>
    <row r="152" spans="5:6" ht="12.75">
      <c r="E152" s="83"/>
      <c r="F152" s="83"/>
    </row>
    <row r="153" spans="5:6" ht="12.75">
      <c r="E153" s="83"/>
      <c r="F153" s="83"/>
    </row>
    <row r="154" spans="5:6" ht="12.75">
      <c r="E154" s="83"/>
      <c r="F154" s="83"/>
    </row>
    <row r="155" spans="5:6" ht="12.75">
      <c r="E155" s="83"/>
      <c r="F155" s="83"/>
    </row>
    <row r="156" spans="5:6" ht="12.75">
      <c r="E156" s="83"/>
      <c r="F156" s="83"/>
    </row>
    <row r="157" spans="5:6" ht="12.75">
      <c r="E157" s="83"/>
      <c r="F157" s="83"/>
    </row>
    <row r="158" spans="5:6" ht="12.75">
      <c r="E158" s="83"/>
      <c r="F158" s="83"/>
    </row>
    <row r="159" spans="5:6" ht="12.75">
      <c r="E159" s="83"/>
      <c r="F159" s="83"/>
    </row>
    <row r="160" spans="5:6" ht="12.75">
      <c r="E160" s="83"/>
      <c r="F160" s="83"/>
    </row>
    <row r="161" spans="5:6" ht="12.75">
      <c r="E161" s="83"/>
      <c r="F161" s="83"/>
    </row>
    <row r="162" spans="5:6" ht="12.75">
      <c r="E162" s="83"/>
      <c r="F162" s="83"/>
    </row>
    <row r="163" spans="5:6" ht="12.75">
      <c r="E163" s="83"/>
      <c r="F163" s="83"/>
    </row>
    <row r="164" spans="5:6" ht="12.75">
      <c r="E164" s="83"/>
      <c r="F164" s="83"/>
    </row>
    <row r="165" spans="5:6" ht="12.75">
      <c r="E165" s="83"/>
      <c r="F165" s="83"/>
    </row>
    <row r="166" spans="5:6" ht="12.75">
      <c r="E166" s="83"/>
      <c r="F166" s="83"/>
    </row>
    <row r="167" spans="5:6" ht="12.75">
      <c r="E167" s="83"/>
      <c r="F167" s="83"/>
    </row>
    <row r="168" spans="5:6" ht="12.75">
      <c r="E168" s="83"/>
      <c r="F168" s="83"/>
    </row>
    <row r="169" spans="5:6" ht="12.75">
      <c r="E169" s="83"/>
      <c r="F169" s="83"/>
    </row>
    <row r="170" spans="5:6" ht="12.75">
      <c r="E170" s="83"/>
      <c r="F170" s="83"/>
    </row>
    <row r="171" spans="5:6" ht="12.75">
      <c r="E171" s="83"/>
      <c r="F171" s="83"/>
    </row>
    <row r="172" spans="5:6" ht="12.75">
      <c r="E172" s="83"/>
      <c r="F172" s="83"/>
    </row>
    <row r="173" spans="5:6" ht="12.75">
      <c r="E173" s="83"/>
      <c r="F173" s="83"/>
    </row>
    <row r="174" spans="5:6" ht="12.75">
      <c r="E174" s="83"/>
      <c r="F174" s="83"/>
    </row>
    <row r="175" spans="5:6" ht="12.75">
      <c r="E175" s="83"/>
      <c r="F175" s="83"/>
    </row>
    <row r="176" spans="5:6" ht="12.75">
      <c r="E176" s="83"/>
      <c r="F176" s="83"/>
    </row>
    <row r="177" spans="5:6" ht="12.75">
      <c r="E177" s="83"/>
      <c r="F177" s="83"/>
    </row>
    <row r="178" spans="5:6" ht="12.75">
      <c r="E178" s="83"/>
      <c r="F178" s="83"/>
    </row>
    <row r="179" spans="5:6" ht="12.75">
      <c r="E179" s="83"/>
      <c r="F179" s="83"/>
    </row>
    <row r="180" spans="5:6" ht="12.75">
      <c r="E180" s="83"/>
      <c r="F180" s="83"/>
    </row>
    <row r="181" spans="5:6" ht="12.75">
      <c r="E181" s="83"/>
      <c r="F181" s="83"/>
    </row>
    <row r="182" spans="5:6" ht="12.75">
      <c r="E182" s="83"/>
      <c r="F182" s="83"/>
    </row>
    <row r="183" spans="5:6" ht="12.75">
      <c r="E183" s="83"/>
      <c r="F183" s="83"/>
    </row>
    <row r="184" spans="5:6" ht="12.75">
      <c r="E184" s="83"/>
      <c r="F184" s="83"/>
    </row>
    <row r="185" spans="5:6" ht="12.75">
      <c r="E185" s="83"/>
      <c r="F185" s="83"/>
    </row>
    <row r="186" spans="5:6" ht="12.75">
      <c r="E186" s="83"/>
      <c r="F186" s="83"/>
    </row>
    <row r="187" spans="5:6" ht="12.75">
      <c r="E187" s="83"/>
      <c r="F187" s="83"/>
    </row>
    <row r="188" spans="5:6" ht="12.75">
      <c r="E188" s="83"/>
      <c r="F188" s="83"/>
    </row>
    <row r="189" spans="5:6" ht="12.75">
      <c r="E189" s="83"/>
      <c r="F189" s="83"/>
    </row>
    <row r="190" spans="5:6" ht="12.75">
      <c r="E190" s="83"/>
      <c r="F190" s="83"/>
    </row>
    <row r="191" spans="5:6" ht="12.75">
      <c r="E191" s="83"/>
      <c r="F191" s="83"/>
    </row>
    <row r="192" spans="5:6" ht="12.75">
      <c r="E192" s="83"/>
      <c r="F192" s="83"/>
    </row>
    <row r="193" spans="5:6" ht="12.75">
      <c r="E193" s="83"/>
      <c r="F193" s="83"/>
    </row>
    <row r="194" spans="5:6" ht="12.75">
      <c r="E194" s="83"/>
      <c r="F194" s="83"/>
    </row>
    <row r="195" spans="5:6" ht="12.75">
      <c r="E195" s="83"/>
      <c r="F195" s="83"/>
    </row>
    <row r="196" spans="5:6" ht="12.75">
      <c r="E196" s="83"/>
      <c r="F196" s="83"/>
    </row>
    <row r="197" spans="5:6" ht="12.75">
      <c r="E197" s="83"/>
      <c r="F197" s="83"/>
    </row>
    <row r="198" spans="5:6" ht="12.75">
      <c r="E198" s="83"/>
      <c r="F198" s="83"/>
    </row>
    <row r="199" spans="5:6" ht="12.75">
      <c r="E199" s="83"/>
      <c r="F199" s="83"/>
    </row>
    <row r="200" spans="5:6" ht="12.75">
      <c r="E200" s="83"/>
      <c r="F200" s="83"/>
    </row>
    <row r="201" spans="5:6" ht="12.75">
      <c r="E201" s="83"/>
      <c r="F201" s="83"/>
    </row>
    <row r="202" spans="5:6" ht="12.75">
      <c r="E202" s="83"/>
      <c r="F202" s="83"/>
    </row>
    <row r="203" spans="5:6" ht="12.75">
      <c r="E203" s="83"/>
      <c r="F203" s="83"/>
    </row>
    <row r="204" spans="5:6" ht="12.75">
      <c r="E204" s="83"/>
      <c r="F204" s="83"/>
    </row>
    <row r="205" spans="5:6" ht="12.75">
      <c r="E205" s="83"/>
      <c r="F205" s="83"/>
    </row>
    <row r="206" spans="5:6" ht="12.75">
      <c r="E206" s="83"/>
      <c r="F206" s="83"/>
    </row>
    <row r="207" spans="5:6" ht="12.75">
      <c r="E207" s="83"/>
      <c r="F207" s="83"/>
    </row>
    <row r="208" spans="5:6" ht="12.75">
      <c r="E208" s="83"/>
      <c r="F208" s="83"/>
    </row>
    <row r="209" spans="5:6" ht="12.75">
      <c r="E209" s="83"/>
      <c r="F209" s="83"/>
    </row>
    <row r="210" spans="5:6" ht="12.75">
      <c r="E210" s="83"/>
      <c r="F210" s="83"/>
    </row>
    <row r="211" spans="5:6" ht="12.75">
      <c r="E211" s="83"/>
      <c r="F211" s="83"/>
    </row>
    <row r="212" spans="5:6" ht="12.75">
      <c r="E212" s="83"/>
      <c r="F212" s="83"/>
    </row>
    <row r="213" spans="5:6" ht="12.75">
      <c r="E213" s="83"/>
      <c r="F213" s="83"/>
    </row>
    <row r="214" spans="5:6" ht="12.75">
      <c r="E214" s="83"/>
      <c r="F214" s="83"/>
    </row>
    <row r="215" spans="5:6" ht="12.75">
      <c r="E215" s="83"/>
      <c r="F215" s="83"/>
    </row>
    <row r="216" spans="5:6" ht="12.75">
      <c r="E216" s="83"/>
      <c r="F216" s="83"/>
    </row>
    <row r="217" spans="5:6" ht="12.75">
      <c r="E217" s="83"/>
      <c r="F217" s="83"/>
    </row>
    <row r="218" spans="5:6" ht="12.75">
      <c r="E218" s="83"/>
      <c r="F218" s="83"/>
    </row>
    <row r="219" spans="5:6" ht="12.75">
      <c r="E219" s="83"/>
      <c r="F219" s="83"/>
    </row>
    <row r="220" spans="5:6" ht="12.75">
      <c r="E220" s="83"/>
      <c r="F220" s="83"/>
    </row>
    <row r="221" spans="5:6" ht="12.75">
      <c r="E221" s="83"/>
      <c r="F221" s="83"/>
    </row>
    <row r="222" spans="5:6" ht="12.75">
      <c r="E222" s="83"/>
      <c r="F222" s="83"/>
    </row>
    <row r="223" spans="5:6" ht="12.75">
      <c r="E223" s="83"/>
      <c r="F223" s="83"/>
    </row>
    <row r="224" spans="5:6" ht="12.75">
      <c r="E224" s="83"/>
      <c r="F224" s="83"/>
    </row>
    <row r="225" spans="5:6" ht="12.75">
      <c r="E225" s="83"/>
      <c r="F225" s="83"/>
    </row>
    <row r="226" spans="5:6" ht="12.75">
      <c r="E226" s="83"/>
      <c r="F226" s="83"/>
    </row>
    <row r="227" spans="5:6" ht="12.75">
      <c r="E227" s="83"/>
      <c r="F227" s="83"/>
    </row>
    <row r="228" spans="5:6" ht="12.75">
      <c r="E228" s="83"/>
      <c r="F228" s="83"/>
    </row>
    <row r="229" spans="5:6" ht="12.75">
      <c r="E229" s="83"/>
      <c r="F229" s="83"/>
    </row>
    <row r="230" spans="5:6" ht="12.75">
      <c r="E230" s="83"/>
      <c r="F230" s="83"/>
    </row>
    <row r="231" spans="5:6" ht="12.75">
      <c r="E231" s="83"/>
      <c r="F231" s="83"/>
    </row>
    <row r="232" spans="5:6" ht="12.75">
      <c r="E232" s="83"/>
      <c r="F232" s="83"/>
    </row>
    <row r="233" spans="5:6" ht="12.75">
      <c r="E233" s="83"/>
      <c r="F233" s="83"/>
    </row>
    <row r="234" spans="5:6" ht="12.75">
      <c r="E234" s="83"/>
      <c r="F234" s="83"/>
    </row>
  </sheetData>
  <sheetProtection/>
  <mergeCells count="15">
    <mergeCell ref="Q4:R4"/>
    <mergeCell ref="Q5:Q6"/>
    <mergeCell ref="R5:R6"/>
    <mergeCell ref="K46:N46"/>
    <mergeCell ref="O46:R46"/>
    <mergeCell ref="D44:F44"/>
    <mergeCell ref="G44:I44"/>
    <mergeCell ref="A2:B2"/>
    <mergeCell ref="E2:G2"/>
    <mergeCell ref="A5:B6"/>
    <mergeCell ref="C5:C6"/>
    <mergeCell ref="J5:J6"/>
    <mergeCell ref="E4:G4"/>
    <mergeCell ref="A4:B4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30"/>
  <sheetViews>
    <sheetView zoomScale="70" zoomScaleNormal="70" zoomScalePageLayoutView="0" workbookViewId="0" topLeftCell="A1">
      <selection activeCell="C53" sqref="C53:F98"/>
    </sheetView>
  </sheetViews>
  <sheetFormatPr defaultColWidth="10.7109375" defaultRowHeight="12.75"/>
  <cols>
    <col min="1" max="1" width="51.421875" style="2" customWidth="1"/>
    <col min="2" max="2" width="25.421875" style="49" bestFit="1" customWidth="1"/>
    <col min="3" max="3" width="13.421875" style="2" customWidth="1"/>
    <col min="4" max="4" width="12.421875" style="2" customWidth="1"/>
    <col min="5" max="5" width="17.421875" style="2" bestFit="1" customWidth="1"/>
    <col min="6" max="6" width="14.8515625" style="2" customWidth="1"/>
    <col min="7" max="26" width="10.7109375" style="2" hidden="1" customWidth="1"/>
    <col min="27" max="16384" width="10.7109375" style="2" customWidth="1"/>
  </cols>
  <sheetData>
    <row r="1" spans="1:15" ht="24" customHeight="1">
      <c r="A1" s="675" t="s">
        <v>330</v>
      </c>
      <c r="B1" s="675"/>
      <c r="C1" s="675"/>
      <c r="D1" s="675"/>
      <c r="E1" s="675"/>
      <c r="F1" s="8"/>
      <c r="G1" s="9"/>
      <c r="H1" s="9"/>
      <c r="I1" s="9"/>
      <c r="J1" s="9"/>
      <c r="K1" s="9"/>
      <c r="L1" s="9"/>
      <c r="M1" s="9"/>
      <c r="N1" s="9"/>
      <c r="O1" s="9"/>
    </row>
    <row r="2" spans="1:15" ht="12">
      <c r="A2" s="10"/>
      <c r="B2" s="11"/>
      <c r="C2" s="12"/>
      <c r="E2" s="13"/>
      <c r="F2" s="14"/>
      <c r="G2" s="9"/>
      <c r="H2" s="9"/>
      <c r="I2" s="9"/>
      <c r="J2" s="9"/>
      <c r="K2" s="9"/>
      <c r="L2" s="9"/>
      <c r="M2" s="9"/>
      <c r="N2" s="9"/>
      <c r="O2" s="9"/>
    </row>
    <row r="3" spans="1:15" s="333" customFormat="1" ht="20.25" customHeight="1">
      <c r="A3" s="453" t="s">
        <v>1</v>
      </c>
      <c r="B3" s="92" t="str">
        <f>'Balance Sheet'!$E$3</f>
        <v>SOPHARMA AD</v>
      </c>
      <c r="C3" s="208" t="s">
        <v>441</v>
      </c>
      <c r="E3" s="170">
        <f>'Balance Sheet'!$H$3</f>
        <v>831902088</v>
      </c>
      <c r="F3" s="371"/>
      <c r="G3" s="371"/>
      <c r="H3" s="371"/>
      <c r="I3" s="371"/>
      <c r="J3" s="371"/>
      <c r="K3" s="371"/>
      <c r="L3" s="371"/>
      <c r="M3" s="371"/>
      <c r="N3" s="371"/>
      <c r="O3" s="371"/>
    </row>
    <row r="4" spans="1:15" s="333" customFormat="1" ht="20.25" customHeight="1">
      <c r="A4" s="453"/>
      <c r="B4" s="91" t="str">
        <f>'Balance Sheet'!$E$4</f>
        <v>CONSOLIDATED</v>
      </c>
      <c r="C4" s="208"/>
      <c r="E4" s="170">
        <f>'Balance Sheet'!$H$4</f>
        <v>684</v>
      </c>
      <c r="F4" s="371"/>
      <c r="G4" s="371"/>
      <c r="H4" s="371"/>
      <c r="I4" s="371"/>
      <c r="J4" s="371"/>
      <c r="K4" s="371"/>
      <c r="L4" s="371"/>
      <c r="M4" s="371"/>
      <c r="N4" s="371"/>
      <c r="O4" s="371"/>
    </row>
    <row r="5" spans="1:15" s="333" customFormat="1" ht="15.75" customHeight="1">
      <c r="A5" s="114" t="s">
        <v>3</v>
      </c>
      <c r="B5" s="93" t="str">
        <f>'Balance Sheet'!$E$5</f>
        <v>01.01.-31.12.2016</v>
      </c>
      <c r="C5" s="444"/>
      <c r="D5" s="444"/>
      <c r="E5" s="116" t="str">
        <f>'Balance Sheet'!$H$5</f>
        <v>( thousand BGN)</v>
      </c>
      <c r="F5" s="372"/>
      <c r="G5" s="372"/>
      <c r="H5" s="372"/>
      <c r="I5" s="372"/>
      <c r="J5" s="372"/>
      <c r="K5" s="372"/>
      <c r="L5" s="372"/>
      <c r="M5" s="372"/>
      <c r="N5" s="372"/>
      <c r="O5" s="372"/>
    </row>
    <row r="6" spans="1:15" s="333" customFormat="1" ht="12.75" customHeight="1">
      <c r="A6" s="378" t="s">
        <v>331</v>
      </c>
      <c r="B6" s="373"/>
      <c r="C6" s="374"/>
      <c r="D6" s="374"/>
      <c r="E6" s="375"/>
      <c r="F6" s="376"/>
      <c r="G6" s="377"/>
      <c r="H6" s="377"/>
      <c r="I6" s="377"/>
      <c r="J6" s="377"/>
      <c r="K6" s="377"/>
      <c r="L6" s="377"/>
      <c r="M6" s="377"/>
      <c r="N6" s="377"/>
      <c r="O6" s="377"/>
    </row>
    <row r="7" spans="1:15" s="5" customFormat="1" ht="24">
      <c r="A7" s="16" t="s">
        <v>241</v>
      </c>
      <c r="B7" s="17" t="s">
        <v>240</v>
      </c>
      <c r="C7" s="18" t="s">
        <v>362</v>
      </c>
      <c r="D7" s="19" t="s">
        <v>332</v>
      </c>
      <c r="E7" s="19"/>
      <c r="F7" s="20"/>
      <c r="G7" s="21"/>
      <c r="H7" s="21"/>
      <c r="I7" s="21"/>
      <c r="J7" s="21"/>
      <c r="K7" s="21"/>
      <c r="L7" s="21"/>
      <c r="M7" s="21"/>
      <c r="N7" s="21"/>
      <c r="O7" s="22"/>
    </row>
    <row r="8" spans="1:15" s="5" customFormat="1" ht="12">
      <c r="A8" s="16"/>
      <c r="B8" s="23"/>
      <c r="C8" s="18"/>
      <c r="D8" s="24" t="s">
        <v>333</v>
      </c>
      <c r="E8" s="25" t="s">
        <v>334</v>
      </c>
      <c r="F8" s="20"/>
      <c r="G8" s="21"/>
      <c r="H8" s="21"/>
      <c r="I8" s="21"/>
      <c r="J8" s="21"/>
      <c r="K8" s="21"/>
      <c r="L8" s="21"/>
      <c r="M8" s="21"/>
      <c r="N8" s="21"/>
      <c r="O8" s="21"/>
    </row>
    <row r="9" spans="1:15" s="5" customFormat="1" ht="15.75">
      <c r="A9" s="26" t="s">
        <v>5</v>
      </c>
      <c r="B9" s="382" t="s">
        <v>291</v>
      </c>
      <c r="C9" s="162">
        <v>1</v>
      </c>
      <c r="D9" s="162">
        <v>2</v>
      </c>
      <c r="E9" s="162">
        <v>3</v>
      </c>
      <c r="F9" s="20"/>
      <c r="G9" s="21"/>
      <c r="H9" s="21"/>
      <c r="I9" s="21"/>
      <c r="J9" s="21"/>
      <c r="K9" s="21"/>
      <c r="L9" s="21"/>
      <c r="M9" s="21"/>
      <c r="N9" s="21"/>
      <c r="O9" s="21"/>
    </row>
    <row r="10" spans="1:15" ht="15.75">
      <c r="A10" s="24" t="s">
        <v>335</v>
      </c>
      <c r="B10" s="161" t="s">
        <v>680</v>
      </c>
      <c r="C10" s="413"/>
      <c r="D10" s="413"/>
      <c r="E10" s="445">
        <f>C10-D10</f>
        <v>0</v>
      </c>
      <c r="F10" s="379"/>
      <c r="G10" s="9"/>
      <c r="H10" s="9"/>
      <c r="I10" s="9"/>
      <c r="J10" s="9"/>
      <c r="K10" s="9"/>
      <c r="L10" s="9"/>
      <c r="M10" s="9"/>
      <c r="N10" s="9"/>
      <c r="O10" s="9"/>
    </row>
    <row r="11" spans="1:15" ht="15.75">
      <c r="A11" s="24" t="s">
        <v>344</v>
      </c>
      <c r="B11" s="146"/>
      <c r="C11" s="446"/>
      <c r="D11" s="446"/>
      <c r="E11" s="445"/>
      <c r="F11" s="379"/>
      <c r="G11" s="9"/>
      <c r="H11" s="9"/>
      <c r="I11" s="9"/>
      <c r="J11" s="9"/>
      <c r="K11" s="9"/>
      <c r="L11" s="9"/>
      <c r="M11" s="9"/>
      <c r="N11" s="9"/>
      <c r="O11" s="9"/>
    </row>
    <row r="12" spans="1:15" ht="15.75">
      <c r="A12" s="28" t="s">
        <v>336</v>
      </c>
      <c r="B12" s="148" t="s">
        <v>681</v>
      </c>
      <c r="C12" s="553">
        <f>SUM(C13:C15)</f>
        <v>10028</v>
      </c>
      <c r="D12" s="553">
        <f>SUM(D13:D15)</f>
        <v>0</v>
      </c>
      <c r="E12" s="554">
        <f>SUM(E13:E15)</f>
        <v>10028</v>
      </c>
      <c r="F12" s="379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5.75">
      <c r="A13" s="28" t="s">
        <v>337</v>
      </c>
      <c r="B13" s="148" t="s">
        <v>682</v>
      </c>
      <c r="C13" s="555">
        <v>9797</v>
      </c>
      <c r="D13" s="555"/>
      <c r="E13" s="554">
        <f aca="true" t="shared" si="0" ref="E13:E43">C13-D13</f>
        <v>9797</v>
      </c>
      <c r="F13" s="379"/>
      <c r="G13" s="9"/>
      <c r="H13" s="9"/>
      <c r="I13" s="9"/>
      <c r="J13" s="9"/>
      <c r="K13" s="9"/>
      <c r="L13" s="9"/>
      <c r="M13" s="9"/>
      <c r="N13" s="9"/>
      <c r="O13" s="9"/>
    </row>
    <row r="14" spans="1:15" ht="15.75">
      <c r="A14" s="28" t="s">
        <v>338</v>
      </c>
      <c r="B14" s="148" t="s">
        <v>683</v>
      </c>
      <c r="C14" s="555"/>
      <c r="D14" s="555"/>
      <c r="E14" s="554">
        <f t="shared" si="0"/>
        <v>0</v>
      </c>
      <c r="F14" s="379"/>
      <c r="G14" s="9"/>
      <c r="H14" s="9"/>
      <c r="I14" s="9"/>
      <c r="J14" s="9"/>
      <c r="K14" s="9"/>
      <c r="L14" s="9"/>
      <c r="M14" s="9"/>
      <c r="N14" s="9"/>
      <c r="O14" s="9"/>
    </row>
    <row r="15" spans="1:15" ht="15.75">
      <c r="A15" s="28" t="s">
        <v>339</v>
      </c>
      <c r="B15" s="148" t="s">
        <v>684</v>
      </c>
      <c r="C15" s="555">
        <v>231</v>
      </c>
      <c r="D15" s="555"/>
      <c r="E15" s="554">
        <f t="shared" si="0"/>
        <v>231</v>
      </c>
      <c r="F15" s="379"/>
      <c r="G15" s="9"/>
      <c r="H15" s="9"/>
      <c r="I15" s="9"/>
      <c r="J15" s="9"/>
      <c r="K15" s="9"/>
      <c r="L15" s="9"/>
      <c r="M15" s="9"/>
      <c r="N15" s="9"/>
      <c r="O15" s="9"/>
    </row>
    <row r="16" spans="1:15" ht="15.75">
      <c r="A16" s="28" t="s">
        <v>48</v>
      </c>
      <c r="B16" s="148" t="s">
        <v>685</v>
      </c>
      <c r="C16" s="555">
        <v>405</v>
      </c>
      <c r="D16" s="555"/>
      <c r="E16" s="554">
        <f t="shared" si="0"/>
        <v>405</v>
      </c>
      <c r="F16" s="379"/>
      <c r="G16" s="9"/>
      <c r="H16" s="9"/>
      <c r="I16" s="9"/>
      <c r="J16" s="9"/>
      <c r="K16" s="9"/>
      <c r="L16" s="9"/>
      <c r="M16" s="9"/>
      <c r="N16" s="9"/>
      <c r="O16" s="9"/>
    </row>
    <row r="17" spans="1:15" ht="15.75">
      <c r="A17" s="28" t="s">
        <v>340</v>
      </c>
      <c r="B17" s="148" t="s">
        <v>686</v>
      </c>
      <c r="C17" s="553">
        <f>+C18+C19</f>
        <v>3769</v>
      </c>
      <c r="D17" s="553">
        <f>+D18+D19</f>
        <v>0</v>
      </c>
      <c r="E17" s="554">
        <f t="shared" si="0"/>
        <v>3769</v>
      </c>
      <c r="F17" s="37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5.75">
      <c r="A18" s="28" t="s">
        <v>341</v>
      </c>
      <c r="B18" s="148" t="s">
        <v>687</v>
      </c>
      <c r="C18" s="555"/>
      <c r="D18" s="555"/>
      <c r="E18" s="554">
        <f t="shared" si="0"/>
        <v>0</v>
      </c>
      <c r="F18" s="379"/>
      <c r="G18" s="9"/>
      <c r="H18" s="9"/>
      <c r="I18" s="9"/>
      <c r="J18" s="9"/>
      <c r="K18" s="9"/>
      <c r="L18" s="9"/>
      <c r="M18" s="9"/>
      <c r="N18" s="9"/>
      <c r="O18" s="9"/>
    </row>
    <row r="19" spans="1:15" ht="15.75">
      <c r="A19" s="28" t="s">
        <v>339</v>
      </c>
      <c r="B19" s="148" t="s">
        <v>688</v>
      </c>
      <c r="C19" s="555">
        <v>3769</v>
      </c>
      <c r="D19" s="555"/>
      <c r="E19" s="554">
        <f t="shared" si="0"/>
        <v>3769</v>
      </c>
      <c r="F19" s="379"/>
      <c r="G19" s="9"/>
      <c r="H19" s="9"/>
      <c r="I19" s="9"/>
      <c r="J19" s="9"/>
      <c r="K19" s="9"/>
      <c r="L19" s="9"/>
      <c r="M19" s="9"/>
      <c r="N19" s="9"/>
      <c r="O19" s="9"/>
    </row>
    <row r="20" spans="1:15" ht="16.5" thickBot="1">
      <c r="A20" s="30" t="s">
        <v>51</v>
      </c>
      <c r="B20" s="161" t="s">
        <v>689</v>
      </c>
      <c r="C20" s="556">
        <f>C12+C16+C17</f>
        <v>14202</v>
      </c>
      <c r="D20" s="556">
        <f>D12+D16+D17</f>
        <v>0</v>
      </c>
      <c r="E20" s="557">
        <f>E12+E16+E17</f>
        <v>14202</v>
      </c>
      <c r="F20" s="379"/>
      <c r="G20" s="29"/>
      <c r="H20" s="29"/>
      <c r="I20" s="29"/>
      <c r="J20" s="29"/>
      <c r="K20" s="29"/>
      <c r="L20" s="29"/>
      <c r="M20" s="29"/>
      <c r="N20" s="29"/>
      <c r="O20" s="29"/>
    </row>
    <row r="21" spans="1:15" ht="15.75">
      <c r="A21" s="24" t="s">
        <v>342</v>
      </c>
      <c r="B21" s="146"/>
      <c r="C21" s="558"/>
      <c r="D21" s="559"/>
      <c r="E21" s="560">
        <f t="shared" si="0"/>
        <v>0</v>
      </c>
      <c r="F21" s="379"/>
      <c r="G21" s="9"/>
      <c r="H21" s="9"/>
      <c r="I21" s="9"/>
      <c r="J21" s="9"/>
      <c r="K21" s="9"/>
      <c r="L21" s="9"/>
      <c r="M21" s="9"/>
      <c r="N21" s="9"/>
      <c r="O21" s="9"/>
    </row>
    <row r="22" spans="1:15" ht="15.75">
      <c r="A22" s="28" t="s">
        <v>343</v>
      </c>
      <c r="B22" s="161" t="s">
        <v>690</v>
      </c>
      <c r="C22" s="561">
        <v>3021</v>
      </c>
      <c r="D22" s="561"/>
      <c r="E22" s="562">
        <f t="shared" si="0"/>
        <v>3021</v>
      </c>
      <c r="F22" s="379"/>
      <c r="G22" s="9"/>
      <c r="H22" s="9"/>
      <c r="I22" s="9"/>
      <c r="J22" s="9"/>
      <c r="K22" s="9"/>
      <c r="L22" s="9"/>
      <c r="M22" s="9"/>
      <c r="N22" s="9"/>
      <c r="O22" s="9"/>
    </row>
    <row r="23" spans="1:15" ht="16.5" thickBot="1">
      <c r="A23" s="28"/>
      <c r="B23" s="146"/>
      <c r="C23" s="563"/>
      <c r="D23" s="564"/>
      <c r="E23" s="565"/>
      <c r="F23" s="379"/>
      <c r="G23" s="9"/>
      <c r="H23" s="9"/>
      <c r="I23" s="9"/>
      <c r="J23" s="9"/>
      <c r="K23" s="9"/>
      <c r="L23" s="9"/>
      <c r="M23" s="9"/>
      <c r="N23" s="9"/>
      <c r="O23" s="9"/>
    </row>
    <row r="24" spans="1:15" ht="15.75">
      <c r="A24" s="24" t="s">
        <v>345</v>
      </c>
      <c r="B24" s="149"/>
      <c r="C24" s="566"/>
      <c r="D24" s="567"/>
      <c r="E24" s="568"/>
      <c r="F24" s="379"/>
      <c r="G24" s="9"/>
      <c r="H24" s="9"/>
      <c r="I24" s="9"/>
      <c r="J24" s="9"/>
      <c r="K24" s="9"/>
      <c r="L24" s="9"/>
      <c r="M24" s="9"/>
      <c r="N24" s="9"/>
      <c r="O24" s="9"/>
    </row>
    <row r="25" spans="1:15" ht="15.75">
      <c r="A25" s="28" t="s">
        <v>336</v>
      </c>
      <c r="B25" s="148" t="s">
        <v>691</v>
      </c>
      <c r="C25" s="553">
        <f>SUM(C26:C28)</f>
        <v>15371</v>
      </c>
      <c r="D25" s="553">
        <f>SUM(D26:D28)</f>
        <v>15371</v>
      </c>
      <c r="E25" s="554">
        <f>SUM(E26:E28)</f>
        <v>0</v>
      </c>
      <c r="F25" s="379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15.75">
      <c r="A26" s="28" t="s">
        <v>442</v>
      </c>
      <c r="B26" s="148" t="s">
        <v>692</v>
      </c>
      <c r="C26" s="555">
        <v>11839</v>
      </c>
      <c r="D26" s="555">
        <v>11839</v>
      </c>
      <c r="E26" s="554">
        <f t="shared" si="0"/>
        <v>0</v>
      </c>
      <c r="F26" s="379"/>
      <c r="G26" s="9"/>
      <c r="H26" s="9"/>
      <c r="I26" s="9"/>
      <c r="J26" s="9"/>
      <c r="K26" s="9"/>
      <c r="L26" s="9"/>
      <c r="M26" s="9"/>
      <c r="N26" s="9"/>
      <c r="O26" s="9"/>
    </row>
    <row r="27" spans="1:15" ht="15.75">
      <c r="A27" s="28" t="s">
        <v>346</v>
      </c>
      <c r="B27" s="148" t="s">
        <v>693</v>
      </c>
      <c r="C27" s="555">
        <v>3496</v>
      </c>
      <c r="D27" s="555">
        <v>3496</v>
      </c>
      <c r="E27" s="554">
        <f t="shared" si="0"/>
        <v>0</v>
      </c>
      <c r="F27" s="379"/>
      <c r="G27" s="9"/>
      <c r="H27" s="9"/>
      <c r="I27" s="9"/>
      <c r="J27" s="9"/>
      <c r="K27" s="9"/>
      <c r="L27" s="9"/>
      <c r="M27" s="9"/>
      <c r="N27" s="9"/>
      <c r="O27" s="9"/>
    </row>
    <row r="28" spans="1:15" ht="15.75">
      <c r="A28" s="28" t="s">
        <v>339</v>
      </c>
      <c r="B28" s="148" t="s">
        <v>694</v>
      </c>
      <c r="C28" s="555">
        <v>36</v>
      </c>
      <c r="D28" s="555">
        <v>36</v>
      </c>
      <c r="E28" s="554">
        <f t="shared" si="0"/>
        <v>0</v>
      </c>
      <c r="F28" s="379"/>
      <c r="G28" s="9"/>
      <c r="H28" s="9"/>
      <c r="I28" s="9"/>
      <c r="J28" s="9"/>
      <c r="K28" s="9"/>
      <c r="L28" s="9"/>
      <c r="M28" s="9"/>
      <c r="N28" s="9"/>
      <c r="O28" s="9"/>
    </row>
    <row r="29" spans="1:15" ht="15.75">
      <c r="A29" s="28" t="s">
        <v>347</v>
      </c>
      <c r="B29" s="148" t="s">
        <v>695</v>
      </c>
      <c r="C29" s="555">
        <v>215851</v>
      </c>
      <c r="D29" s="555">
        <v>215851</v>
      </c>
      <c r="E29" s="554">
        <f t="shared" si="0"/>
        <v>0</v>
      </c>
      <c r="F29" s="379"/>
      <c r="G29" s="9"/>
      <c r="H29" s="9"/>
      <c r="I29" s="9"/>
      <c r="J29" s="9"/>
      <c r="K29" s="9"/>
      <c r="L29" s="9"/>
      <c r="M29" s="9"/>
      <c r="N29" s="9"/>
      <c r="O29" s="9"/>
    </row>
    <row r="30" spans="1:15" ht="15.75">
      <c r="A30" s="28" t="s">
        <v>67</v>
      </c>
      <c r="B30" s="148" t="s">
        <v>696</v>
      </c>
      <c r="C30" s="555">
        <v>3463</v>
      </c>
      <c r="D30" s="555">
        <v>3463</v>
      </c>
      <c r="E30" s="554">
        <f t="shared" si="0"/>
        <v>0</v>
      </c>
      <c r="F30" s="379"/>
      <c r="G30" s="9"/>
      <c r="H30" s="9"/>
      <c r="I30" s="9"/>
      <c r="J30" s="9"/>
      <c r="K30" s="9"/>
      <c r="L30" s="9"/>
      <c r="M30" s="9"/>
      <c r="N30" s="9"/>
      <c r="O30" s="9"/>
    </row>
    <row r="31" spans="1:15" ht="15.75">
      <c r="A31" s="28" t="s">
        <v>68</v>
      </c>
      <c r="B31" s="148" t="s">
        <v>697</v>
      </c>
      <c r="C31" s="555">
        <v>2593</v>
      </c>
      <c r="D31" s="555">
        <v>2593</v>
      </c>
      <c r="E31" s="554">
        <f t="shared" si="0"/>
        <v>0</v>
      </c>
      <c r="F31" s="379"/>
      <c r="G31" s="9"/>
      <c r="H31" s="9"/>
      <c r="I31" s="9"/>
      <c r="J31" s="9"/>
      <c r="K31" s="9"/>
      <c r="L31" s="9"/>
      <c r="M31" s="9"/>
      <c r="N31" s="9"/>
      <c r="O31" s="9"/>
    </row>
    <row r="32" spans="1:15" ht="15.75">
      <c r="A32" s="28" t="s">
        <v>69</v>
      </c>
      <c r="B32" s="148" t="s">
        <v>698</v>
      </c>
      <c r="C32" s="555">
        <v>1834</v>
      </c>
      <c r="D32" s="555">
        <v>1834</v>
      </c>
      <c r="E32" s="554">
        <f t="shared" si="0"/>
        <v>0</v>
      </c>
      <c r="F32" s="379"/>
      <c r="G32" s="9"/>
      <c r="H32" s="9"/>
      <c r="I32" s="9"/>
      <c r="J32" s="9"/>
      <c r="K32" s="9"/>
      <c r="L32" s="9"/>
      <c r="M32" s="9"/>
      <c r="N32" s="9"/>
      <c r="O32" s="9"/>
    </row>
    <row r="33" spans="1:15" ht="15.75">
      <c r="A33" s="28" t="s">
        <v>348</v>
      </c>
      <c r="B33" s="148" t="s">
        <v>699</v>
      </c>
      <c r="C33" s="555"/>
      <c r="D33" s="555"/>
      <c r="E33" s="554">
        <f t="shared" si="0"/>
        <v>0</v>
      </c>
      <c r="F33" s="379"/>
      <c r="G33" s="9"/>
      <c r="H33" s="9"/>
      <c r="I33" s="9"/>
      <c r="J33" s="9"/>
      <c r="K33" s="9"/>
      <c r="L33" s="9"/>
      <c r="M33" s="9"/>
      <c r="N33" s="9"/>
      <c r="O33" s="9"/>
    </row>
    <row r="34" spans="1:15" ht="15.75">
      <c r="A34" s="28" t="s">
        <v>349</v>
      </c>
      <c r="B34" s="148" t="s">
        <v>700</v>
      </c>
      <c r="C34" s="553">
        <f>SUM(C35:C38)</f>
        <v>6669</v>
      </c>
      <c r="D34" s="553">
        <f>SUM(D35:D38)</f>
        <v>6669</v>
      </c>
      <c r="E34" s="554">
        <f>SUM(E35:E38)</f>
        <v>0</v>
      </c>
      <c r="F34" s="379"/>
      <c r="G34" s="29"/>
      <c r="H34" s="29"/>
      <c r="I34" s="29"/>
      <c r="J34" s="29"/>
      <c r="K34" s="29"/>
      <c r="L34" s="29"/>
      <c r="M34" s="29"/>
      <c r="N34" s="29"/>
      <c r="O34" s="29"/>
    </row>
    <row r="35" spans="1:15" ht="15.75">
      <c r="A35" s="28" t="s">
        <v>350</v>
      </c>
      <c r="B35" s="148" t="s">
        <v>701</v>
      </c>
      <c r="C35" s="555">
        <v>768</v>
      </c>
      <c r="D35" s="555">
        <v>768</v>
      </c>
      <c r="E35" s="554">
        <f t="shared" si="0"/>
        <v>0</v>
      </c>
      <c r="F35" s="379"/>
      <c r="G35" s="9"/>
      <c r="H35" s="9"/>
      <c r="I35" s="9"/>
      <c r="J35" s="9"/>
      <c r="K35" s="9"/>
      <c r="L35" s="9"/>
      <c r="M35" s="9"/>
      <c r="N35" s="9"/>
      <c r="O35" s="9"/>
    </row>
    <row r="36" spans="1:15" ht="15.75">
      <c r="A36" s="28" t="s">
        <v>351</v>
      </c>
      <c r="B36" s="148" t="s">
        <v>702</v>
      </c>
      <c r="C36" s="555">
        <v>2301</v>
      </c>
      <c r="D36" s="555">
        <v>2301</v>
      </c>
      <c r="E36" s="554">
        <f t="shared" si="0"/>
        <v>0</v>
      </c>
      <c r="F36" s="379"/>
      <c r="G36" s="9"/>
      <c r="H36" s="9"/>
      <c r="I36" s="9"/>
      <c r="J36" s="9"/>
      <c r="K36" s="9"/>
      <c r="L36" s="9"/>
      <c r="M36" s="9"/>
      <c r="N36" s="9"/>
      <c r="O36" s="9"/>
    </row>
    <row r="37" spans="1:15" ht="15.75">
      <c r="A37" s="28" t="s">
        <v>352</v>
      </c>
      <c r="B37" s="148" t="s">
        <v>703</v>
      </c>
      <c r="C37" s="555"/>
      <c r="D37" s="555"/>
      <c r="E37" s="554">
        <f t="shared" si="0"/>
        <v>0</v>
      </c>
      <c r="F37" s="379"/>
      <c r="G37" s="9"/>
      <c r="H37" s="9"/>
      <c r="I37" s="9"/>
      <c r="J37" s="9"/>
      <c r="K37" s="9"/>
      <c r="L37" s="9"/>
      <c r="M37" s="9"/>
      <c r="N37" s="9"/>
      <c r="O37" s="9"/>
    </row>
    <row r="38" spans="1:15" ht="15.75">
      <c r="A38" s="28" t="s">
        <v>353</v>
      </c>
      <c r="B38" s="148" t="s">
        <v>704</v>
      </c>
      <c r="C38" s="555">
        <v>3600</v>
      </c>
      <c r="D38" s="555">
        <v>3600</v>
      </c>
      <c r="E38" s="554">
        <f t="shared" si="0"/>
        <v>0</v>
      </c>
      <c r="F38" s="379"/>
      <c r="G38" s="9"/>
      <c r="H38" s="9"/>
      <c r="I38" s="9"/>
      <c r="J38" s="9"/>
      <c r="K38" s="9"/>
      <c r="L38" s="9"/>
      <c r="M38" s="9"/>
      <c r="N38" s="9"/>
      <c r="O38" s="9"/>
    </row>
    <row r="39" spans="1:15" ht="15.75">
      <c r="A39" s="28" t="s">
        <v>354</v>
      </c>
      <c r="B39" s="148" t="s">
        <v>705</v>
      </c>
      <c r="C39" s="553">
        <f>SUM(C40:C43)</f>
        <v>1761</v>
      </c>
      <c r="D39" s="553">
        <f>SUM(D40:D43)</f>
        <v>1761</v>
      </c>
      <c r="E39" s="554">
        <f>SUM(E40:E43)</f>
        <v>0</v>
      </c>
      <c r="F39" s="379"/>
      <c r="G39" s="29"/>
      <c r="H39" s="29"/>
      <c r="I39" s="29"/>
      <c r="J39" s="29"/>
      <c r="K39" s="29"/>
      <c r="L39" s="29"/>
      <c r="M39" s="29"/>
      <c r="N39" s="29"/>
      <c r="O39" s="29"/>
    </row>
    <row r="40" spans="1:15" ht="15.75">
      <c r="A40" s="28" t="s">
        <v>355</v>
      </c>
      <c r="B40" s="148" t="s">
        <v>706</v>
      </c>
      <c r="C40" s="555"/>
      <c r="D40" s="555"/>
      <c r="E40" s="554">
        <f t="shared" si="0"/>
        <v>0</v>
      </c>
      <c r="F40" s="379"/>
      <c r="G40" s="9"/>
      <c r="H40" s="9"/>
      <c r="I40" s="9"/>
      <c r="J40" s="9"/>
      <c r="K40" s="9"/>
      <c r="L40" s="9"/>
      <c r="M40" s="9"/>
      <c r="N40" s="9"/>
      <c r="O40" s="9"/>
    </row>
    <row r="41" spans="1:15" ht="15.75">
      <c r="A41" s="28" t="s">
        <v>356</v>
      </c>
      <c r="B41" s="148" t="s">
        <v>707</v>
      </c>
      <c r="C41" s="555"/>
      <c r="D41" s="555"/>
      <c r="E41" s="554">
        <f t="shared" si="0"/>
        <v>0</v>
      </c>
      <c r="F41" s="379"/>
      <c r="G41" s="9"/>
      <c r="H41" s="9"/>
      <c r="I41" s="9"/>
      <c r="J41" s="9"/>
      <c r="K41" s="9"/>
      <c r="L41" s="9"/>
      <c r="M41" s="9"/>
      <c r="N41" s="9"/>
      <c r="O41" s="9"/>
    </row>
    <row r="42" spans="1:15" ht="15.75">
      <c r="A42" s="28" t="s">
        <v>357</v>
      </c>
      <c r="B42" s="148" t="s">
        <v>708</v>
      </c>
      <c r="C42" s="555"/>
      <c r="D42" s="555"/>
      <c r="E42" s="554">
        <f t="shared" si="0"/>
        <v>0</v>
      </c>
      <c r="F42" s="379"/>
      <c r="G42" s="9"/>
      <c r="H42" s="9"/>
      <c r="I42" s="9"/>
      <c r="J42" s="9"/>
      <c r="K42" s="9"/>
      <c r="L42" s="9"/>
      <c r="M42" s="9"/>
      <c r="N42" s="9"/>
      <c r="O42" s="9"/>
    </row>
    <row r="43" spans="1:15" ht="15.75">
      <c r="A43" s="28" t="s">
        <v>358</v>
      </c>
      <c r="B43" s="148" t="s">
        <v>709</v>
      </c>
      <c r="C43" s="555">
        <v>1761</v>
      </c>
      <c r="D43" s="555">
        <v>1761</v>
      </c>
      <c r="E43" s="554">
        <f t="shared" si="0"/>
        <v>0</v>
      </c>
      <c r="F43" s="379"/>
      <c r="G43" s="9"/>
      <c r="H43" s="9"/>
      <c r="I43" s="9"/>
      <c r="J43" s="9"/>
      <c r="K43" s="9"/>
      <c r="L43" s="9"/>
      <c r="M43" s="9"/>
      <c r="N43" s="9"/>
      <c r="O43" s="9"/>
    </row>
    <row r="44" spans="1:15" ht="16.5" thickBot="1">
      <c r="A44" s="30" t="s">
        <v>360</v>
      </c>
      <c r="B44" s="161" t="s">
        <v>710</v>
      </c>
      <c r="C44" s="569">
        <f>C25+C29+C30+C32+C31+C33+C34+C39</f>
        <v>247542</v>
      </c>
      <c r="D44" s="569">
        <f>D25+D29+D30+D32+D31+D33+D34+D39</f>
        <v>247542</v>
      </c>
      <c r="E44" s="570">
        <f>E25+E29+E30+E32+E31+E33+E34+E39</f>
        <v>0</v>
      </c>
      <c r="F44" s="379"/>
      <c r="G44" s="29"/>
      <c r="H44" s="29"/>
      <c r="I44" s="29"/>
      <c r="J44" s="29"/>
      <c r="K44" s="29"/>
      <c r="L44" s="29"/>
      <c r="M44" s="29"/>
      <c r="N44" s="29"/>
      <c r="O44" s="29"/>
    </row>
    <row r="45" spans="1:15" ht="16.5" thickBot="1">
      <c r="A45" s="24" t="s">
        <v>359</v>
      </c>
      <c r="B45" s="146" t="s">
        <v>711</v>
      </c>
      <c r="C45" s="571">
        <f>C44+C22+C20+C10</f>
        <v>264765</v>
      </c>
      <c r="D45" s="571">
        <f>D44+D22+D20+D10</f>
        <v>247542</v>
      </c>
      <c r="E45" s="572">
        <f>E44+E22+E20+E10</f>
        <v>17223</v>
      </c>
      <c r="F45" s="379"/>
      <c r="G45" s="29"/>
      <c r="H45" s="29"/>
      <c r="I45" s="29"/>
      <c r="J45" s="29"/>
      <c r="K45" s="29"/>
      <c r="L45" s="29"/>
      <c r="M45" s="29"/>
      <c r="N45" s="29"/>
      <c r="O45" s="29"/>
    </row>
    <row r="46" spans="1:27" ht="15.75">
      <c r="A46" s="31"/>
      <c r="B46" s="380"/>
      <c r="C46" s="381"/>
      <c r="D46" s="381"/>
      <c r="E46" s="381"/>
      <c r="F46" s="379"/>
      <c r="G46" s="33"/>
      <c r="H46" s="33"/>
      <c r="I46" s="33"/>
      <c r="J46" s="33"/>
      <c r="K46" s="33"/>
      <c r="L46" s="33"/>
      <c r="M46" s="33"/>
      <c r="N46" s="33"/>
      <c r="O46" s="33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27" ht="15.75">
      <c r="A47" s="31"/>
      <c r="B47" s="380"/>
      <c r="C47" s="381"/>
      <c r="D47" s="381"/>
      <c r="E47" s="381"/>
      <c r="F47" s="379"/>
      <c r="G47" s="33"/>
      <c r="H47" s="33"/>
      <c r="I47" s="33"/>
      <c r="J47" s="33"/>
      <c r="K47" s="33"/>
      <c r="L47" s="33"/>
      <c r="M47" s="33"/>
      <c r="N47" s="33"/>
      <c r="O47" s="33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</row>
    <row r="48" spans="1:15" ht="12">
      <c r="A48" s="31" t="s">
        <v>361</v>
      </c>
      <c r="B48" s="32"/>
      <c r="C48" s="35"/>
      <c r="D48" s="35"/>
      <c r="E48" s="35"/>
      <c r="F48" s="15"/>
      <c r="G48" s="9"/>
      <c r="H48" s="9"/>
      <c r="I48" s="9"/>
      <c r="J48" s="9"/>
      <c r="K48" s="9"/>
      <c r="L48" s="9"/>
      <c r="M48" s="9"/>
      <c r="N48" s="9"/>
      <c r="O48" s="9"/>
    </row>
    <row r="49" spans="1:15" s="5" customFormat="1" ht="31.5">
      <c r="A49" s="16" t="s">
        <v>241</v>
      </c>
      <c r="B49" s="425" t="s">
        <v>240</v>
      </c>
      <c r="C49" s="426" t="s">
        <v>773</v>
      </c>
      <c r="D49" s="427" t="s">
        <v>774</v>
      </c>
      <c r="E49" s="427"/>
      <c r="F49" s="427" t="s">
        <v>775</v>
      </c>
      <c r="G49" s="22"/>
      <c r="H49" s="22"/>
      <c r="I49" s="22"/>
      <c r="J49" s="22"/>
      <c r="K49" s="22"/>
      <c r="L49" s="22"/>
      <c r="M49" s="22"/>
      <c r="N49" s="22"/>
      <c r="O49" s="22"/>
    </row>
    <row r="50" spans="1:15" s="5" customFormat="1" ht="15.75">
      <c r="A50" s="16"/>
      <c r="B50" s="382"/>
      <c r="C50" s="426"/>
      <c r="D50" s="428" t="s">
        <v>333</v>
      </c>
      <c r="E50" s="428" t="s">
        <v>334</v>
      </c>
      <c r="F50" s="427"/>
      <c r="G50" s="22"/>
      <c r="H50" s="22"/>
      <c r="I50" s="22"/>
      <c r="J50" s="22"/>
      <c r="K50" s="22"/>
      <c r="L50" s="22"/>
      <c r="M50" s="22"/>
      <c r="N50" s="22"/>
      <c r="O50" s="22"/>
    </row>
    <row r="51" spans="1:15" s="5" customFormat="1" ht="15.75">
      <c r="A51" s="26" t="s">
        <v>5</v>
      </c>
      <c r="B51" s="382" t="s">
        <v>679</v>
      </c>
      <c r="C51" s="162">
        <v>1</v>
      </c>
      <c r="D51" s="162">
        <v>2</v>
      </c>
      <c r="E51" s="163">
        <v>3</v>
      </c>
      <c r="F51" s="163">
        <v>4</v>
      </c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5.75">
      <c r="A52" s="24" t="s">
        <v>116</v>
      </c>
      <c r="B52" s="149"/>
      <c r="C52" s="150"/>
      <c r="D52" s="150"/>
      <c r="E52" s="150"/>
      <c r="F52" s="383"/>
      <c r="G52" s="9"/>
      <c r="H52" s="9"/>
      <c r="I52" s="9"/>
      <c r="J52" s="9"/>
      <c r="K52" s="9"/>
      <c r="L52" s="9"/>
      <c r="M52" s="9"/>
      <c r="N52" s="9"/>
      <c r="O52" s="9"/>
    </row>
    <row r="53" spans="1:16" ht="15.75">
      <c r="A53" s="28" t="s">
        <v>363</v>
      </c>
      <c r="B53" s="148" t="s">
        <v>712</v>
      </c>
      <c r="C53" s="150">
        <f>SUM(C54:C56)</f>
        <v>0</v>
      </c>
      <c r="D53" s="150">
        <f>SUM(D54:D56)</f>
        <v>0</v>
      </c>
      <c r="E53" s="573">
        <f>C53-D53</f>
        <v>0</v>
      </c>
      <c r="F53" s="574">
        <f>SUM(F54:F56)</f>
        <v>0</v>
      </c>
      <c r="G53" s="29"/>
      <c r="H53" s="29"/>
      <c r="I53" s="29"/>
      <c r="J53" s="29"/>
      <c r="K53" s="29"/>
      <c r="L53" s="29"/>
      <c r="M53" s="29"/>
      <c r="N53" s="29"/>
      <c r="O53" s="29"/>
      <c r="P53" s="6"/>
    </row>
    <row r="54" spans="1:15" ht="15.75">
      <c r="A54" s="28" t="s">
        <v>364</v>
      </c>
      <c r="B54" s="148" t="s">
        <v>713</v>
      </c>
      <c r="C54" s="459"/>
      <c r="D54" s="459"/>
      <c r="E54" s="573">
        <f>C54-D54</f>
        <v>0</v>
      </c>
      <c r="F54" s="460"/>
      <c r="G54" s="9"/>
      <c r="H54" s="9"/>
      <c r="I54" s="9"/>
      <c r="J54" s="9"/>
      <c r="K54" s="9"/>
      <c r="L54" s="9"/>
      <c r="M54" s="9"/>
      <c r="N54" s="9"/>
      <c r="O54" s="9"/>
    </row>
    <row r="55" spans="1:15" ht="15.75">
      <c r="A55" s="28" t="s">
        <v>365</v>
      </c>
      <c r="B55" s="148" t="s">
        <v>714</v>
      </c>
      <c r="C55" s="459"/>
      <c r="D55" s="459"/>
      <c r="E55" s="573">
        <f aca="true" t="shared" si="1" ref="E55:E96">C55-D55</f>
        <v>0</v>
      </c>
      <c r="F55" s="460"/>
      <c r="G55" s="9"/>
      <c r="H55" s="9"/>
      <c r="I55" s="9"/>
      <c r="J55" s="9"/>
      <c r="K55" s="9"/>
      <c r="L55" s="9"/>
      <c r="M55" s="9"/>
      <c r="N55" s="9"/>
      <c r="O55" s="9"/>
    </row>
    <row r="56" spans="1:15" ht="15.75">
      <c r="A56" s="28" t="s">
        <v>358</v>
      </c>
      <c r="B56" s="148" t="s">
        <v>715</v>
      </c>
      <c r="C56" s="459"/>
      <c r="D56" s="459"/>
      <c r="E56" s="573">
        <f t="shared" si="1"/>
        <v>0</v>
      </c>
      <c r="F56" s="460"/>
      <c r="G56" s="9"/>
      <c r="H56" s="9"/>
      <c r="I56" s="9"/>
      <c r="J56" s="9"/>
      <c r="K56" s="9"/>
      <c r="L56" s="9"/>
      <c r="M56" s="9"/>
      <c r="N56" s="9"/>
      <c r="O56" s="9"/>
    </row>
    <row r="57" spans="1:16" ht="15.75">
      <c r="A57" s="28" t="s">
        <v>366</v>
      </c>
      <c r="B57" s="148" t="s">
        <v>716</v>
      </c>
      <c r="C57" s="150">
        <f>C58+C60</f>
        <v>25924</v>
      </c>
      <c r="D57" s="150">
        <f>D58+D60</f>
        <v>0</v>
      </c>
      <c r="E57" s="573">
        <f t="shared" si="1"/>
        <v>25924</v>
      </c>
      <c r="F57" s="575">
        <f>F58+F60</f>
        <v>0</v>
      </c>
      <c r="G57" s="29"/>
      <c r="H57" s="29"/>
      <c r="I57" s="29"/>
      <c r="J57" s="29"/>
      <c r="K57" s="29"/>
      <c r="L57" s="29"/>
      <c r="M57" s="29"/>
      <c r="N57" s="29"/>
      <c r="O57" s="29"/>
      <c r="P57" s="6"/>
    </row>
    <row r="58" spans="1:15" ht="15.75">
      <c r="A58" s="28" t="s">
        <v>367</v>
      </c>
      <c r="B58" s="148" t="s">
        <v>717</v>
      </c>
      <c r="C58" s="459">
        <v>25924</v>
      </c>
      <c r="D58" s="459"/>
      <c r="E58" s="573">
        <f t="shared" si="1"/>
        <v>25924</v>
      </c>
      <c r="F58" s="460"/>
      <c r="G58" s="9"/>
      <c r="H58" s="9"/>
      <c r="I58" s="9"/>
      <c r="J58" s="9"/>
      <c r="K58" s="9"/>
      <c r="L58" s="9"/>
      <c r="M58" s="9"/>
      <c r="N58" s="9"/>
      <c r="O58" s="9"/>
    </row>
    <row r="59" spans="1:15" ht="15.75">
      <c r="A59" s="36" t="s">
        <v>373</v>
      </c>
      <c r="B59" s="148" t="s">
        <v>718</v>
      </c>
      <c r="C59" s="459"/>
      <c r="D59" s="459"/>
      <c r="E59" s="573">
        <f t="shared" si="1"/>
        <v>0</v>
      </c>
      <c r="F59" s="460"/>
      <c r="G59" s="9"/>
      <c r="H59" s="9"/>
      <c r="I59" s="9"/>
      <c r="J59" s="9"/>
      <c r="K59" s="9"/>
      <c r="L59" s="9"/>
      <c r="M59" s="9"/>
      <c r="N59" s="9"/>
      <c r="O59" s="9"/>
    </row>
    <row r="60" spans="1:15" ht="15.75">
      <c r="A60" s="36" t="s">
        <v>368</v>
      </c>
      <c r="B60" s="148" t="s">
        <v>719</v>
      </c>
      <c r="C60" s="459"/>
      <c r="D60" s="459"/>
      <c r="E60" s="573">
        <f t="shared" si="1"/>
        <v>0</v>
      </c>
      <c r="F60" s="460"/>
      <c r="G60" s="9"/>
      <c r="H60" s="9"/>
      <c r="I60" s="9"/>
      <c r="J60" s="9"/>
      <c r="K60" s="9"/>
      <c r="L60" s="9"/>
      <c r="M60" s="9"/>
      <c r="N60" s="9"/>
      <c r="O60" s="9"/>
    </row>
    <row r="61" spans="1:15" ht="15.75">
      <c r="A61" s="36" t="s">
        <v>373</v>
      </c>
      <c r="B61" s="148" t="s">
        <v>720</v>
      </c>
      <c r="C61" s="459"/>
      <c r="D61" s="459"/>
      <c r="E61" s="573">
        <f t="shared" si="1"/>
        <v>0</v>
      </c>
      <c r="F61" s="460"/>
      <c r="G61" s="9"/>
      <c r="H61" s="9"/>
      <c r="I61" s="9"/>
      <c r="J61" s="9"/>
      <c r="K61" s="9"/>
      <c r="L61" s="9"/>
      <c r="M61" s="9"/>
      <c r="N61" s="9"/>
      <c r="O61" s="9"/>
    </row>
    <row r="62" spans="1:15" ht="15.75">
      <c r="A62" s="28" t="s">
        <v>370</v>
      </c>
      <c r="B62" s="148" t="s">
        <v>721</v>
      </c>
      <c r="C62" s="459"/>
      <c r="D62" s="459"/>
      <c r="E62" s="573">
        <f t="shared" si="1"/>
        <v>0</v>
      </c>
      <c r="F62" s="460"/>
      <c r="G62" s="9"/>
      <c r="H62" s="9"/>
      <c r="I62" s="9"/>
      <c r="J62" s="9"/>
      <c r="K62" s="9"/>
      <c r="L62" s="9"/>
      <c r="M62" s="9"/>
      <c r="N62" s="9"/>
      <c r="O62" s="9"/>
    </row>
    <row r="63" spans="1:15" ht="15.75">
      <c r="A63" s="28" t="s">
        <v>68</v>
      </c>
      <c r="B63" s="148" t="s">
        <v>722</v>
      </c>
      <c r="C63" s="459"/>
      <c r="D63" s="459"/>
      <c r="E63" s="573">
        <f t="shared" si="1"/>
        <v>0</v>
      </c>
      <c r="F63" s="460"/>
      <c r="G63" s="9"/>
      <c r="H63" s="9"/>
      <c r="I63" s="9"/>
      <c r="J63" s="9"/>
      <c r="K63" s="9"/>
      <c r="L63" s="9"/>
      <c r="M63" s="9"/>
      <c r="N63" s="9"/>
      <c r="O63" s="9"/>
    </row>
    <row r="64" spans="1:15" ht="15.75">
      <c r="A64" s="28" t="s">
        <v>120</v>
      </c>
      <c r="B64" s="148" t="s">
        <v>723</v>
      </c>
      <c r="C64" s="459"/>
      <c r="D64" s="459"/>
      <c r="E64" s="573">
        <f t="shared" si="1"/>
        <v>0</v>
      </c>
      <c r="F64" s="460"/>
      <c r="G64" s="9"/>
      <c r="H64" s="9"/>
      <c r="I64" s="9"/>
      <c r="J64" s="9"/>
      <c r="K64" s="9"/>
      <c r="L64" s="9"/>
      <c r="M64" s="9"/>
      <c r="N64" s="9"/>
      <c r="O64" s="9"/>
    </row>
    <row r="65" spans="1:15" ht="15.75">
      <c r="A65" s="28" t="s">
        <v>369</v>
      </c>
      <c r="B65" s="148" t="s">
        <v>724</v>
      </c>
      <c r="C65" s="459">
        <v>2676</v>
      </c>
      <c r="D65" s="459"/>
      <c r="E65" s="573">
        <f t="shared" si="1"/>
        <v>2676</v>
      </c>
      <c r="F65" s="460"/>
      <c r="G65" s="9"/>
      <c r="H65" s="9"/>
      <c r="I65" s="9"/>
      <c r="J65" s="9"/>
      <c r="K65" s="9"/>
      <c r="L65" s="9"/>
      <c r="M65" s="9"/>
      <c r="N65" s="9"/>
      <c r="O65" s="9"/>
    </row>
    <row r="66" spans="1:15" ht="15.75">
      <c r="A66" s="28" t="s">
        <v>341</v>
      </c>
      <c r="B66" s="148" t="s">
        <v>725</v>
      </c>
      <c r="C66" s="459">
        <v>2642</v>
      </c>
      <c r="D66" s="459"/>
      <c r="E66" s="573">
        <f t="shared" si="1"/>
        <v>2642</v>
      </c>
      <c r="F66" s="460"/>
      <c r="G66" s="9"/>
      <c r="H66" s="9"/>
      <c r="I66" s="9"/>
      <c r="J66" s="9"/>
      <c r="K66" s="9"/>
      <c r="L66" s="9"/>
      <c r="M66" s="9"/>
      <c r="N66" s="9"/>
      <c r="O66" s="9"/>
    </row>
    <row r="67" spans="1:16" ht="16.5" thickBot="1">
      <c r="A67" s="151" t="s">
        <v>122</v>
      </c>
      <c r="B67" s="161" t="s">
        <v>726</v>
      </c>
      <c r="C67" s="576">
        <f>C53+C57+C62+C63+C64+C65</f>
        <v>28600</v>
      </c>
      <c r="D67" s="576">
        <f>D53+D57+D62+D63+D64+D65</f>
        <v>0</v>
      </c>
      <c r="E67" s="577">
        <f t="shared" si="1"/>
        <v>28600</v>
      </c>
      <c r="F67" s="578">
        <f>F53+F57+F62+F63+F64+F65</f>
        <v>0</v>
      </c>
      <c r="G67" s="29"/>
      <c r="H67" s="29"/>
      <c r="I67" s="29"/>
      <c r="J67" s="29"/>
      <c r="K67" s="29"/>
      <c r="L67" s="29"/>
      <c r="M67" s="29"/>
      <c r="N67" s="29"/>
      <c r="O67" s="29"/>
      <c r="P67" s="6"/>
    </row>
    <row r="68" spans="1:15" ht="15.75">
      <c r="A68" s="24" t="s">
        <v>371</v>
      </c>
      <c r="B68" s="146"/>
      <c r="C68" s="579"/>
      <c r="D68" s="579"/>
      <c r="E68" s="580"/>
      <c r="F68" s="581"/>
      <c r="G68" s="9"/>
      <c r="H68" s="9"/>
      <c r="I68" s="9"/>
      <c r="J68" s="9"/>
      <c r="K68" s="9"/>
      <c r="L68" s="9"/>
      <c r="M68" s="9"/>
      <c r="N68" s="9"/>
      <c r="O68" s="9"/>
    </row>
    <row r="69" spans="1:15" ht="15.75">
      <c r="A69" s="28" t="s">
        <v>372</v>
      </c>
      <c r="B69" s="164" t="s">
        <v>727</v>
      </c>
      <c r="C69" s="459">
        <v>11065</v>
      </c>
      <c r="D69" s="459"/>
      <c r="E69" s="573">
        <f t="shared" si="1"/>
        <v>11065</v>
      </c>
      <c r="F69" s="460"/>
      <c r="G69" s="9"/>
      <c r="H69" s="9"/>
      <c r="I69" s="9"/>
      <c r="J69" s="9"/>
      <c r="K69" s="9"/>
      <c r="L69" s="9"/>
      <c r="M69" s="9"/>
      <c r="N69" s="9"/>
      <c r="O69" s="9"/>
    </row>
    <row r="70" spans="1:15" ht="16.5" thickBot="1">
      <c r="A70" s="24"/>
      <c r="B70" s="146"/>
      <c r="C70" s="582"/>
      <c r="D70" s="582"/>
      <c r="E70" s="583"/>
      <c r="F70" s="584"/>
      <c r="G70" s="9"/>
      <c r="H70" s="9"/>
      <c r="I70" s="9"/>
      <c r="J70" s="9"/>
      <c r="K70" s="9"/>
      <c r="L70" s="9"/>
      <c r="M70" s="9"/>
      <c r="N70" s="9"/>
      <c r="O70" s="9"/>
    </row>
    <row r="71" spans="1:15" ht="15.75">
      <c r="A71" s="24" t="s">
        <v>374</v>
      </c>
      <c r="B71" s="149"/>
      <c r="C71" s="585"/>
      <c r="D71" s="585"/>
      <c r="E71" s="586"/>
      <c r="F71" s="587"/>
      <c r="G71" s="9"/>
      <c r="H71" s="9"/>
      <c r="I71" s="9"/>
      <c r="J71" s="9"/>
      <c r="K71" s="9"/>
      <c r="L71" s="9"/>
      <c r="M71" s="9"/>
      <c r="N71" s="9"/>
      <c r="O71" s="9"/>
    </row>
    <row r="72" spans="1:16" ht="15.75">
      <c r="A72" s="28" t="s">
        <v>375</v>
      </c>
      <c r="B72" s="148" t="s">
        <v>728</v>
      </c>
      <c r="C72" s="588">
        <f>SUM(C73:C75)</f>
        <v>541</v>
      </c>
      <c r="D72" s="588">
        <f>SUM(D73:D75)</f>
        <v>541</v>
      </c>
      <c r="E72" s="588">
        <f>SUM(E73:E75)</f>
        <v>0</v>
      </c>
      <c r="F72" s="589">
        <f>SUM(F73:F75)</f>
        <v>0</v>
      </c>
      <c r="G72" s="29"/>
      <c r="H72" s="29"/>
      <c r="I72" s="29"/>
      <c r="J72" s="29"/>
      <c r="K72" s="29"/>
      <c r="L72" s="29"/>
      <c r="M72" s="29"/>
      <c r="N72" s="29"/>
      <c r="O72" s="29"/>
      <c r="P72" s="6"/>
    </row>
    <row r="73" spans="1:15" ht="15.75">
      <c r="A73" s="28" t="s">
        <v>376</v>
      </c>
      <c r="B73" s="148" t="s">
        <v>729</v>
      </c>
      <c r="C73" s="459">
        <v>312</v>
      </c>
      <c r="D73" s="459">
        <v>312</v>
      </c>
      <c r="E73" s="573">
        <f t="shared" si="1"/>
        <v>0</v>
      </c>
      <c r="F73" s="460"/>
      <c r="G73" s="9"/>
      <c r="H73" s="9"/>
      <c r="I73" s="9"/>
      <c r="J73" s="9"/>
      <c r="K73" s="9"/>
      <c r="L73" s="9"/>
      <c r="M73" s="9"/>
      <c r="N73" s="9"/>
      <c r="O73" s="9"/>
    </row>
    <row r="74" spans="1:15" ht="15.75">
      <c r="A74" s="28" t="s">
        <v>377</v>
      </c>
      <c r="B74" s="148" t="s">
        <v>730</v>
      </c>
      <c r="C74" s="459"/>
      <c r="D74" s="459"/>
      <c r="E74" s="573">
        <f t="shared" si="1"/>
        <v>0</v>
      </c>
      <c r="F74" s="460"/>
      <c r="G74" s="9"/>
      <c r="H74" s="9"/>
      <c r="I74" s="9"/>
      <c r="J74" s="9"/>
      <c r="K74" s="9"/>
      <c r="L74" s="9"/>
      <c r="M74" s="9"/>
      <c r="N74" s="9"/>
      <c r="O74" s="9"/>
    </row>
    <row r="75" spans="1:15" ht="15.75">
      <c r="A75" s="37" t="s">
        <v>378</v>
      </c>
      <c r="B75" s="148" t="s">
        <v>731</v>
      </c>
      <c r="C75" s="459">
        <v>229</v>
      </c>
      <c r="D75" s="459">
        <v>229</v>
      </c>
      <c r="E75" s="573">
        <f t="shared" si="1"/>
        <v>0</v>
      </c>
      <c r="F75" s="460"/>
      <c r="G75" s="9"/>
      <c r="H75" s="9"/>
      <c r="I75" s="9"/>
      <c r="J75" s="9"/>
      <c r="K75" s="9"/>
      <c r="L75" s="9"/>
      <c r="M75" s="9"/>
      <c r="N75" s="9"/>
      <c r="O75" s="9"/>
    </row>
    <row r="76" spans="1:16" ht="15.75">
      <c r="A76" s="28" t="s">
        <v>379</v>
      </c>
      <c r="B76" s="148" t="s">
        <v>732</v>
      </c>
      <c r="C76" s="150">
        <f>C77+C79</f>
        <v>167966</v>
      </c>
      <c r="D76" s="150">
        <f>D77+D79</f>
        <v>167966</v>
      </c>
      <c r="E76" s="150">
        <f>E77+E79</f>
        <v>0</v>
      </c>
      <c r="F76" s="575">
        <f>F77+F79</f>
        <v>0</v>
      </c>
      <c r="G76" s="29"/>
      <c r="H76" s="29"/>
      <c r="I76" s="29"/>
      <c r="J76" s="29"/>
      <c r="K76" s="29"/>
      <c r="L76" s="29"/>
      <c r="M76" s="29"/>
      <c r="N76" s="29"/>
      <c r="O76" s="29"/>
      <c r="P76" s="6"/>
    </row>
    <row r="77" spans="1:15" ht="15.75">
      <c r="A77" s="28" t="s">
        <v>380</v>
      </c>
      <c r="B77" s="148" t="s">
        <v>733</v>
      </c>
      <c r="C77" s="459">
        <v>167966</v>
      </c>
      <c r="D77" s="459">
        <v>167966</v>
      </c>
      <c r="E77" s="573">
        <f t="shared" si="1"/>
        <v>0</v>
      </c>
      <c r="F77" s="460"/>
      <c r="G77" s="9"/>
      <c r="H77" s="9"/>
      <c r="I77" s="9"/>
      <c r="J77" s="9"/>
      <c r="K77" s="9"/>
      <c r="L77" s="9"/>
      <c r="M77" s="9"/>
      <c r="N77" s="9"/>
      <c r="O77" s="9"/>
    </row>
    <row r="78" spans="1:15" ht="15.75">
      <c r="A78" s="28" t="s">
        <v>381</v>
      </c>
      <c r="B78" s="148" t="s">
        <v>734</v>
      </c>
      <c r="C78" s="459"/>
      <c r="D78" s="459"/>
      <c r="E78" s="573">
        <f t="shared" si="1"/>
        <v>0</v>
      </c>
      <c r="F78" s="460"/>
      <c r="G78" s="9"/>
      <c r="H78" s="9"/>
      <c r="I78" s="9"/>
      <c r="J78" s="9"/>
      <c r="K78" s="9"/>
      <c r="L78" s="9"/>
      <c r="M78" s="9"/>
      <c r="N78" s="9"/>
      <c r="O78" s="9"/>
    </row>
    <row r="79" spans="1:15" ht="15.75">
      <c r="A79" s="28" t="s">
        <v>382</v>
      </c>
      <c r="B79" s="148" t="s">
        <v>735</v>
      </c>
      <c r="C79" s="459"/>
      <c r="D79" s="459"/>
      <c r="E79" s="573">
        <f t="shared" si="1"/>
        <v>0</v>
      </c>
      <c r="F79" s="460"/>
      <c r="G79" s="9"/>
      <c r="H79" s="9"/>
      <c r="I79" s="9"/>
      <c r="J79" s="9"/>
      <c r="K79" s="9"/>
      <c r="L79" s="9"/>
      <c r="M79" s="9"/>
      <c r="N79" s="9"/>
      <c r="O79" s="9"/>
    </row>
    <row r="80" spans="1:15" ht="15.75">
      <c r="A80" s="28" t="s">
        <v>383</v>
      </c>
      <c r="B80" s="148" t="s">
        <v>736</v>
      </c>
      <c r="C80" s="459"/>
      <c r="D80" s="459"/>
      <c r="E80" s="573">
        <f t="shared" si="1"/>
        <v>0</v>
      </c>
      <c r="F80" s="460"/>
      <c r="G80" s="9"/>
      <c r="H80" s="9"/>
      <c r="I80" s="9"/>
      <c r="J80" s="9"/>
      <c r="K80" s="9"/>
      <c r="L80" s="9"/>
      <c r="M80" s="9"/>
      <c r="N80" s="9"/>
      <c r="O80" s="9"/>
    </row>
    <row r="81" spans="1:16" ht="15.75">
      <c r="A81" s="28" t="s">
        <v>384</v>
      </c>
      <c r="B81" s="148" t="s">
        <v>737</v>
      </c>
      <c r="C81" s="150">
        <f>SUM(C82:C85)</f>
        <v>9408</v>
      </c>
      <c r="D81" s="150">
        <f>SUM(D82:D85)</f>
        <v>9408</v>
      </c>
      <c r="E81" s="150">
        <f>SUM(E82:E85)</f>
        <v>0</v>
      </c>
      <c r="F81" s="575">
        <f>SUM(F82:F85)</f>
        <v>0</v>
      </c>
      <c r="G81" s="29"/>
      <c r="H81" s="29"/>
      <c r="I81" s="29"/>
      <c r="J81" s="29"/>
      <c r="K81" s="29"/>
      <c r="L81" s="29"/>
      <c r="M81" s="29"/>
      <c r="N81" s="29"/>
      <c r="O81" s="29"/>
      <c r="P81" s="6"/>
    </row>
    <row r="82" spans="1:15" ht="15.75">
      <c r="A82" s="28" t="s">
        <v>385</v>
      </c>
      <c r="B82" s="148" t="s">
        <v>738</v>
      </c>
      <c r="C82" s="459"/>
      <c r="D82" s="459"/>
      <c r="E82" s="573">
        <f t="shared" si="1"/>
        <v>0</v>
      </c>
      <c r="F82" s="460"/>
      <c r="G82" s="9"/>
      <c r="H82" s="9"/>
      <c r="I82" s="9"/>
      <c r="J82" s="9"/>
      <c r="K82" s="9"/>
      <c r="L82" s="9"/>
      <c r="M82" s="9"/>
      <c r="N82" s="9"/>
      <c r="O82" s="9"/>
    </row>
    <row r="83" spans="1:15" ht="15.75">
      <c r="A83" s="28" t="s">
        <v>386</v>
      </c>
      <c r="B83" s="148" t="s">
        <v>739</v>
      </c>
      <c r="C83" s="459"/>
      <c r="D83" s="459"/>
      <c r="E83" s="573">
        <f t="shared" si="1"/>
        <v>0</v>
      </c>
      <c r="F83" s="460"/>
      <c r="G83" s="9"/>
      <c r="H83" s="9"/>
      <c r="I83" s="9"/>
      <c r="J83" s="9"/>
      <c r="K83" s="9"/>
      <c r="L83" s="9"/>
      <c r="M83" s="9"/>
      <c r="N83" s="9"/>
      <c r="O83" s="9"/>
    </row>
    <row r="84" spans="1:15" ht="15.75">
      <c r="A84" s="28" t="s">
        <v>387</v>
      </c>
      <c r="B84" s="148" t="s">
        <v>740</v>
      </c>
      <c r="C84" s="459">
        <v>9408</v>
      </c>
      <c r="D84" s="459">
        <v>9408</v>
      </c>
      <c r="E84" s="573">
        <f t="shared" si="1"/>
        <v>0</v>
      </c>
      <c r="F84" s="460"/>
      <c r="G84" s="9"/>
      <c r="H84" s="9"/>
      <c r="I84" s="9"/>
      <c r="J84" s="9"/>
      <c r="K84" s="9"/>
      <c r="L84" s="9"/>
      <c r="M84" s="9"/>
      <c r="N84" s="9"/>
      <c r="O84" s="9"/>
    </row>
    <row r="85" spans="1:15" ht="15.75">
      <c r="A85" s="28" t="s">
        <v>388</v>
      </c>
      <c r="B85" s="148" t="s">
        <v>741</v>
      </c>
      <c r="C85" s="459"/>
      <c r="D85" s="459"/>
      <c r="E85" s="573">
        <f t="shared" si="1"/>
        <v>0</v>
      </c>
      <c r="F85" s="460"/>
      <c r="G85" s="9"/>
      <c r="H85" s="9"/>
      <c r="I85" s="9"/>
      <c r="J85" s="9"/>
      <c r="K85" s="9"/>
      <c r="L85" s="9"/>
      <c r="M85" s="9"/>
      <c r="N85" s="9"/>
      <c r="O85" s="9"/>
    </row>
    <row r="86" spans="1:16" ht="15.75">
      <c r="A86" s="28" t="s">
        <v>389</v>
      </c>
      <c r="B86" s="148" t="s">
        <v>742</v>
      </c>
      <c r="C86" s="147">
        <f>SUM(C87:C91)+C95</f>
        <v>111945</v>
      </c>
      <c r="D86" s="147">
        <f>SUM(D87:D91)+D95</f>
        <v>111945</v>
      </c>
      <c r="E86" s="147">
        <f>SUM(E87:E91)+E95</f>
        <v>0</v>
      </c>
      <c r="F86" s="574">
        <f>SUM(F87:F91)+F95</f>
        <v>0</v>
      </c>
      <c r="G86" s="29"/>
      <c r="H86" s="29"/>
      <c r="I86" s="29"/>
      <c r="J86" s="29"/>
      <c r="K86" s="29"/>
      <c r="L86" s="29"/>
      <c r="M86" s="29"/>
      <c r="N86" s="29"/>
      <c r="O86" s="29"/>
      <c r="P86" s="6"/>
    </row>
    <row r="87" spans="1:15" ht="15.75">
      <c r="A87" s="28" t="s">
        <v>390</v>
      </c>
      <c r="B87" s="148" t="s">
        <v>743</v>
      </c>
      <c r="C87" s="459"/>
      <c r="D87" s="459"/>
      <c r="E87" s="573">
        <f t="shared" si="1"/>
        <v>0</v>
      </c>
      <c r="F87" s="460"/>
      <c r="G87" s="9"/>
      <c r="H87" s="9"/>
      <c r="I87" s="9"/>
      <c r="J87" s="9"/>
      <c r="K87" s="9"/>
      <c r="L87" s="9"/>
      <c r="M87" s="9"/>
      <c r="N87" s="9"/>
      <c r="O87" s="9"/>
    </row>
    <row r="88" spans="1:15" ht="15.75">
      <c r="A88" s="28" t="s">
        <v>391</v>
      </c>
      <c r="B88" s="148" t="s">
        <v>744</v>
      </c>
      <c r="C88" s="459">
        <v>91490</v>
      </c>
      <c r="D88" s="459">
        <v>91490</v>
      </c>
      <c r="E88" s="573">
        <f t="shared" si="1"/>
        <v>0</v>
      </c>
      <c r="F88" s="460"/>
      <c r="G88" s="9"/>
      <c r="H88" s="9"/>
      <c r="I88" s="9"/>
      <c r="J88" s="9"/>
      <c r="K88" s="9"/>
      <c r="L88" s="9"/>
      <c r="M88" s="9"/>
      <c r="N88" s="9"/>
      <c r="O88" s="9"/>
    </row>
    <row r="89" spans="1:15" ht="15.75">
      <c r="A89" s="28" t="s">
        <v>392</v>
      </c>
      <c r="B89" s="148" t="s">
        <v>745</v>
      </c>
      <c r="C89" s="459">
        <v>989</v>
      </c>
      <c r="D89" s="459">
        <v>989</v>
      </c>
      <c r="E89" s="573">
        <f t="shared" si="1"/>
        <v>0</v>
      </c>
      <c r="F89" s="460"/>
      <c r="G89" s="9"/>
      <c r="H89" s="9"/>
      <c r="I89" s="9"/>
      <c r="J89" s="9"/>
      <c r="K89" s="9"/>
      <c r="L89" s="9"/>
      <c r="M89" s="9"/>
      <c r="N89" s="9"/>
      <c r="O89" s="9"/>
    </row>
    <row r="90" spans="1:15" ht="15.75">
      <c r="A90" s="28" t="s">
        <v>393</v>
      </c>
      <c r="B90" s="148" t="s">
        <v>746</v>
      </c>
      <c r="C90" s="459">
        <v>8339</v>
      </c>
      <c r="D90" s="459">
        <v>8339</v>
      </c>
      <c r="E90" s="573">
        <f t="shared" si="1"/>
        <v>0</v>
      </c>
      <c r="F90" s="460"/>
      <c r="G90" s="9"/>
      <c r="H90" s="9"/>
      <c r="I90" s="9"/>
      <c r="J90" s="9"/>
      <c r="K90" s="9"/>
      <c r="L90" s="9"/>
      <c r="M90" s="9"/>
      <c r="N90" s="9"/>
      <c r="O90" s="9"/>
    </row>
    <row r="91" spans="1:16" ht="15.75">
      <c r="A91" s="28" t="s">
        <v>394</v>
      </c>
      <c r="B91" s="148" t="s">
        <v>747</v>
      </c>
      <c r="C91" s="150">
        <f>SUM(C92:C94)</f>
        <v>9297</v>
      </c>
      <c r="D91" s="150">
        <f>SUM(D92:D94)</f>
        <v>9297</v>
      </c>
      <c r="E91" s="150">
        <f>SUM(E92:E94)</f>
        <v>0</v>
      </c>
      <c r="F91" s="575">
        <f>SUM(F92:F94)</f>
        <v>0</v>
      </c>
      <c r="G91" s="29"/>
      <c r="H91" s="29"/>
      <c r="I91" s="29"/>
      <c r="J91" s="29"/>
      <c r="K91" s="29"/>
      <c r="L91" s="29"/>
      <c r="M91" s="29"/>
      <c r="N91" s="29"/>
      <c r="O91" s="29"/>
      <c r="P91" s="6"/>
    </row>
    <row r="92" spans="1:15" ht="15.75">
      <c r="A92" s="28" t="s">
        <v>350</v>
      </c>
      <c r="B92" s="148" t="s">
        <v>748</v>
      </c>
      <c r="C92" s="459">
        <v>2414</v>
      </c>
      <c r="D92" s="459">
        <v>2414</v>
      </c>
      <c r="E92" s="573">
        <f t="shared" si="1"/>
        <v>0</v>
      </c>
      <c r="F92" s="460"/>
      <c r="G92" s="9"/>
      <c r="H92" s="9"/>
      <c r="I92" s="9"/>
      <c r="J92" s="9"/>
      <c r="K92" s="9"/>
      <c r="L92" s="9"/>
      <c r="M92" s="9"/>
      <c r="N92" s="9"/>
      <c r="O92" s="9"/>
    </row>
    <row r="93" spans="1:15" ht="15.75">
      <c r="A93" s="28" t="s">
        <v>351</v>
      </c>
      <c r="B93" s="148" t="s">
        <v>749</v>
      </c>
      <c r="C93" s="459">
        <v>5776</v>
      </c>
      <c r="D93" s="459">
        <v>5776</v>
      </c>
      <c r="E93" s="573">
        <f t="shared" si="1"/>
        <v>0</v>
      </c>
      <c r="F93" s="460"/>
      <c r="G93" s="9"/>
      <c r="H93" s="9"/>
      <c r="I93" s="9"/>
      <c r="J93" s="9"/>
      <c r="K93" s="9"/>
      <c r="L93" s="9"/>
      <c r="M93" s="9"/>
      <c r="N93" s="9"/>
      <c r="O93" s="9"/>
    </row>
    <row r="94" spans="1:15" ht="15.75">
      <c r="A94" s="28" t="s">
        <v>353</v>
      </c>
      <c r="B94" s="148" t="s">
        <v>750</v>
      </c>
      <c r="C94" s="459">
        <v>1107</v>
      </c>
      <c r="D94" s="459">
        <v>1107</v>
      </c>
      <c r="E94" s="573">
        <f t="shared" si="1"/>
        <v>0</v>
      </c>
      <c r="F94" s="460"/>
      <c r="G94" s="9"/>
      <c r="H94" s="9"/>
      <c r="I94" s="9"/>
      <c r="J94" s="9"/>
      <c r="K94" s="9"/>
      <c r="L94" s="9"/>
      <c r="M94" s="9"/>
      <c r="N94" s="9"/>
      <c r="O94" s="9"/>
    </row>
    <row r="95" spans="1:15" ht="15.75">
      <c r="A95" s="28" t="s">
        <v>395</v>
      </c>
      <c r="B95" s="148" t="s">
        <v>751</v>
      </c>
      <c r="C95" s="459">
        <v>1830</v>
      </c>
      <c r="D95" s="459">
        <v>1830</v>
      </c>
      <c r="E95" s="573">
        <f t="shared" si="1"/>
        <v>0</v>
      </c>
      <c r="F95" s="460"/>
      <c r="G95" s="9"/>
      <c r="H95" s="9"/>
      <c r="I95" s="9"/>
      <c r="J95" s="9"/>
      <c r="K95" s="9"/>
      <c r="L95" s="9"/>
      <c r="M95" s="9"/>
      <c r="N95" s="9"/>
      <c r="O95" s="9"/>
    </row>
    <row r="96" spans="1:15" ht="15.75">
      <c r="A96" s="28" t="s">
        <v>396</v>
      </c>
      <c r="B96" s="148" t="s">
        <v>752</v>
      </c>
      <c r="C96" s="459">
        <v>27329</v>
      </c>
      <c r="D96" s="459">
        <v>27329</v>
      </c>
      <c r="E96" s="573">
        <f t="shared" si="1"/>
        <v>0</v>
      </c>
      <c r="F96" s="460"/>
      <c r="G96" s="9"/>
      <c r="H96" s="9"/>
      <c r="I96" s="9"/>
      <c r="J96" s="9"/>
      <c r="K96" s="9"/>
      <c r="L96" s="9"/>
      <c r="M96" s="9"/>
      <c r="N96" s="9"/>
      <c r="O96" s="9"/>
    </row>
    <row r="97" spans="1:16" ht="16.5" thickBot="1">
      <c r="A97" s="30" t="s">
        <v>143</v>
      </c>
      <c r="B97" s="164" t="s">
        <v>753</v>
      </c>
      <c r="C97" s="590">
        <f>C86+C81+C76+C72+C96</f>
        <v>317189</v>
      </c>
      <c r="D97" s="590">
        <f>D86+D81+D76+D72+D96</f>
        <v>317189</v>
      </c>
      <c r="E97" s="590">
        <f>E86+E81+E76+E72+E96</f>
        <v>0</v>
      </c>
      <c r="F97" s="591">
        <f>F86+F81+F76+F72+F96</f>
        <v>0</v>
      </c>
      <c r="G97" s="29"/>
      <c r="H97" s="29"/>
      <c r="I97" s="29"/>
      <c r="J97" s="29"/>
      <c r="K97" s="29"/>
      <c r="L97" s="29"/>
      <c r="M97" s="29"/>
      <c r="N97" s="29"/>
      <c r="O97" s="29"/>
      <c r="P97" s="6"/>
    </row>
    <row r="98" spans="1:16" ht="16.5" thickBot="1">
      <c r="A98" s="24" t="s">
        <v>397</v>
      </c>
      <c r="B98" s="146" t="s">
        <v>754</v>
      </c>
      <c r="C98" s="592">
        <f>C97+C69+C67</f>
        <v>356854</v>
      </c>
      <c r="D98" s="592">
        <f>D97+D69+D67</f>
        <v>317189</v>
      </c>
      <c r="E98" s="592">
        <f>E97+E69+E67</f>
        <v>39665</v>
      </c>
      <c r="F98" s="593">
        <f>F97+F69+F67</f>
        <v>0</v>
      </c>
      <c r="G98" s="29"/>
      <c r="H98" s="29"/>
      <c r="I98" s="29"/>
      <c r="J98" s="29"/>
      <c r="K98" s="29"/>
      <c r="L98" s="29"/>
      <c r="M98" s="29"/>
      <c r="N98" s="29"/>
      <c r="O98" s="29"/>
      <c r="P98" s="6"/>
    </row>
    <row r="99" spans="1:15" ht="15.75">
      <c r="A99" s="35"/>
      <c r="B99" s="146"/>
      <c r="C99" s="147"/>
      <c r="D99" s="147"/>
      <c r="E99" s="147"/>
      <c r="F99" s="147"/>
      <c r="G99" s="9"/>
      <c r="H99" s="9"/>
      <c r="I99" s="9"/>
      <c r="J99" s="9"/>
      <c r="K99" s="9"/>
      <c r="L99" s="9"/>
      <c r="M99" s="9"/>
      <c r="N99" s="9"/>
      <c r="O99" s="9"/>
    </row>
    <row r="100" spans="1:27" ht="12">
      <c r="A100" s="31" t="s">
        <v>398</v>
      </c>
      <c r="B100" s="39"/>
      <c r="C100" s="38"/>
      <c r="D100" s="38"/>
      <c r="E100" s="38"/>
      <c r="F100" s="40"/>
      <c r="G100" s="33"/>
      <c r="H100" s="33"/>
      <c r="I100" s="33"/>
      <c r="J100" s="33"/>
      <c r="K100" s="33"/>
      <c r="L100" s="33"/>
      <c r="M100" s="33"/>
      <c r="N100" s="33"/>
      <c r="O100" s="33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</row>
    <row r="101" spans="1:16" s="43" customFormat="1" ht="24">
      <c r="A101" s="26" t="s">
        <v>241</v>
      </c>
      <c r="B101" s="27" t="s">
        <v>240</v>
      </c>
      <c r="C101" s="26" t="s">
        <v>438</v>
      </c>
      <c r="D101" s="26" t="s">
        <v>399</v>
      </c>
      <c r="E101" s="26" t="s">
        <v>440</v>
      </c>
      <c r="F101" s="26" t="s">
        <v>439</v>
      </c>
      <c r="G101" s="41"/>
      <c r="H101" s="41"/>
      <c r="I101" s="41"/>
      <c r="J101" s="41"/>
      <c r="K101" s="41"/>
      <c r="L101" s="41"/>
      <c r="M101" s="41"/>
      <c r="N101" s="41"/>
      <c r="O101" s="41"/>
      <c r="P101" s="42"/>
    </row>
    <row r="102" spans="1:16" s="43" customFormat="1" ht="12">
      <c r="A102" s="26" t="s">
        <v>5</v>
      </c>
      <c r="B102" s="27" t="s">
        <v>291</v>
      </c>
      <c r="C102" s="26">
        <v>1</v>
      </c>
      <c r="D102" s="26">
        <v>2</v>
      </c>
      <c r="E102" s="26">
        <v>3</v>
      </c>
      <c r="F102" s="416">
        <v>4</v>
      </c>
      <c r="G102" s="41"/>
      <c r="H102" s="41"/>
      <c r="I102" s="41"/>
      <c r="J102" s="41"/>
      <c r="K102" s="41"/>
      <c r="L102" s="41"/>
      <c r="M102" s="41"/>
      <c r="N102" s="41"/>
      <c r="O102" s="41"/>
      <c r="P102" s="42"/>
    </row>
    <row r="103" spans="1:15" ht="12">
      <c r="A103" s="28" t="s">
        <v>400</v>
      </c>
      <c r="B103" s="414" t="s">
        <v>755</v>
      </c>
      <c r="C103" s="413"/>
      <c r="D103" s="413"/>
      <c r="E103" s="413"/>
      <c r="F103" s="417">
        <f>C103+D103-E103</f>
        <v>0</v>
      </c>
      <c r="G103" s="29"/>
      <c r="H103" s="29"/>
      <c r="I103" s="29"/>
      <c r="J103" s="29"/>
      <c r="K103" s="29"/>
      <c r="L103" s="29"/>
      <c r="M103" s="29"/>
      <c r="N103" s="29"/>
      <c r="O103" s="9"/>
    </row>
    <row r="104" spans="1:15" ht="12">
      <c r="A104" s="28" t="s">
        <v>401</v>
      </c>
      <c r="B104" s="414" t="s">
        <v>756</v>
      </c>
      <c r="C104" s="413"/>
      <c r="D104" s="413"/>
      <c r="E104" s="413"/>
      <c r="F104" s="417">
        <f>C104+D104-E104</f>
        <v>0</v>
      </c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2">
      <c r="A105" s="28" t="s">
        <v>402</v>
      </c>
      <c r="B105" s="414" t="s">
        <v>757</v>
      </c>
      <c r="C105" s="413"/>
      <c r="D105" s="413"/>
      <c r="E105" s="413"/>
      <c r="F105" s="417">
        <f>C105+D105-E105</f>
        <v>0</v>
      </c>
      <c r="G105" s="9"/>
      <c r="H105" s="9"/>
      <c r="I105" s="9"/>
      <c r="J105" s="9"/>
      <c r="K105" s="9"/>
      <c r="L105" s="9"/>
      <c r="M105" s="9"/>
      <c r="N105" s="9"/>
      <c r="O105" s="9"/>
    </row>
    <row r="106" spans="1:16" ht="12">
      <c r="A106" s="44" t="s">
        <v>403</v>
      </c>
      <c r="B106" s="27" t="s">
        <v>758</v>
      </c>
      <c r="C106" s="415">
        <f>SUM(C103:C105)</f>
        <v>0</v>
      </c>
      <c r="D106" s="415">
        <f>SUM(D103:D105)</f>
        <v>0</v>
      </c>
      <c r="E106" s="415">
        <f>SUM(E103:E105)</f>
        <v>0</v>
      </c>
      <c r="F106" s="415">
        <f>SUM(F103:F105)</f>
        <v>0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6"/>
    </row>
    <row r="107" spans="1:27" ht="12">
      <c r="A107" s="45"/>
      <c r="B107" s="46"/>
      <c r="C107" s="31"/>
      <c r="D107" s="31"/>
      <c r="E107" s="31"/>
      <c r="F107" s="20"/>
      <c r="G107" s="33"/>
      <c r="H107" s="33"/>
      <c r="I107" s="33"/>
      <c r="J107" s="33"/>
      <c r="K107" s="33"/>
      <c r="L107" s="33"/>
      <c r="M107" s="33"/>
      <c r="N107" s="33"/>
      <c r="O107" s="33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</row>
    <row r="108" spans="1:27" ht="24" customHeight="1">
      <c r="A108" s="451"/>
      <c r="B108" s="451"/>
      <c r="C108" s="451"/>
      <c r="D108" s="451"/>
      <c r="E108" s="451"/>
      <c r="F108" s="451"/>
      <c r="G108" s="33"/>
      <c r="H108" s="33"/>
      <c r="I108" s="33"/>
      <c r="J108" s="33"/>
      <c r="K108" s="33"/>
      <c r="L108" s="33"/>
      <c r="M108" s="33"/>
      <c r="N108" s="33"/>
      <c r="O108" s="33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</row>
    <row r="109" spans="1:15" ht="12">
      <c r="A109" s="441" t="str">
        <f>'Balance Sheet'!A98</f>
        <v>Date of preparation: 1 March 2017</v>
      </c>
      <c r="B109" s="441"/>
      <c r="C109" s="649" t="s">
        <v>809</v>
      </c>
      <c r="D109" s="649"/>
      <c r="E109" s="649"/>
      <c r="F109" s="455" t="s">
        <v>808</v>
      </c>
      <c r="G109" s="455"/>
      <c r="H109" s="455"/>
      <c r="I109" s="9"/>
      <c r="J109" s="9"/>
      <c r="K109" s="9"/>
      <c r="L109" s="9"/>
      <c r="M109" s="9"/>
      <c r="N109" s="9"/>
      <c r="O109" s="9"/>
    </row>
    <row r="110" spans="1:15" ht="15">
      <c r="A110" s="441"/>
      <c r="B110" s="441"/>
      <c r="C110" s="441"/>
      <c r="D110" s="442"/>
      <c r="E110" s="452"/>
      <c r="F110" s="90"/>
      <c r="G110" s="9"/>
      <c r="H110" s="9"/>
      <c r="I110" s="9"/>
      <c r="J110" s="9"/>
      <c r="K110" s="9"/>
      <c r="L110" s="9"/>
      <c r="M110" s="9"/>
      <c r="N110" s="9"/>
      <c r="O110" s="9"/>
    </row>
    <row r="111" spans="1:6" ht="14.25" customHeight="1">
      <c r="A111" s="441"/>
      <c r="B111" s="441"/>
      <c r="C111" s="441"/>
      <c r="D111" s="441"/>
      <c r="E111" s="87"/>
      <c r="F111" s="7"/>
    </row>
    <row r="112" spans="1:6" ht="15">
      <c r="A112" s="441"/>
      <c r="B112" s="441"/>
      <c r="C112" s="441"/>
      <c r="D112" s="442"/>
      <c r="E112" s="90"/>
      <c r="F112" s="7"/>
    </row>
    <row r="113" ht="12">
      <c r="A113" s="1"/>
    </row>
    <row r="114" spans="1:6" ht="12">
      <c r="A114" s="1"/>
      <c r="B114" s="47"/>
      <c r="C114" s="1"/>
      <c r="D114" s="1"/>
      <c r="E114" s="1"/>
      <c r="F114" s="1"/>
    </row>
    <row r="115" spans="1:6" ht="12">
      <c r="A115" s="1"/>
      <c r="B115" s="47"/>
      <c r="C115" s="1"/>
      <c r="D115" s="1"/>
      <c r="E115" s="1"/>
      <c r="F115" s="1"/>
    </row>
    <row r="116" spans="1:6" ht="12">
      <c r="A116" s="1"/>
      <c r="B116" s="47"/>
      <c r="C116" s="1"/>
      <c r="D116" s="1"/>
      <c r="E116" s="1"/>
      <c r="F116" s="1"/>
    </row>
    <row r="117" spans="1:6" ht="12">
      <c r="A117" s="9"/>
      <c r="B117" s="48"/>
      <c r="C117" s="9"/>
      <c r="D117" s="9"/>
      <c r="E117" s="9"/>
      <c r="F117" s="9"/>
    </row>
    <row r="118" spans="1:6" ht="12">
      <c r="A118" s="9"/>
      <c r="B118" s="48"/>
      <c r="C118" s="9"/>
      <c r="D118" s="9"/>
      <c r="E118" s="9"/>
      <c r="F118" s="9"/>
    </row>
    <row r="119" spans="1:6" ht="12">
      <c r="A119" s="9"/>
      <c r="B119" s="48"/>
      <c r="C119" s="9"/>
      <c r="D119" s="9"/>
      <c r="E119" s="9"/>
      <c r="F119" s="9"/>
    </row>
    <row r="120" spans="1:6" ht="12">
      <c r="A120" s="9"/>
      <c r="B120" s="48"/>
      <c r="C120" s="9"/>
      <c r="D120" s="9"/>
      <c r="E120" s="9"/>
      <c r="F120" s="9"/>
    </row>
    <row r="121" spans="1:6" ht="12">
      <c r="A121" s="9"/>
      <c r="B121" s="48"/>
      <c r="C121" s="9"/>
      <c r="D121" s="9"/>
      <c r="E121" s="9"/>
      <c r="F121" s="9"/>
    </row>
    <row r="122" spans="1:6" ht="12">
      <c r="A122" s="9"/>
      <c r="B122" s="48"/>
      <c r="C122" s="9"/>
      <c r="D122" s="9"/>
      <c r="E122" s="9"/>
      <c r="F122" s="9"/>
    </row>
    <row r="123" spans="1:6" ht="12">
      <c r="A123" s="9"/>
      <c r="B123" s="48"/>
      <c r="C123" s="9"/>
      <c r="D123" s="9"/>
      <c r="E123" s="9"/>
      <c r="F123" s="9"/>
    </row>
    <row r="124" spans="1:6" ht="12">
      <c r="A124" s="9"/>
      <c r="B124" s="48"/>
      <c r="C124" s="9"/>
      <c r="D124" s="9"/>
      <c r="E124" s="9"/>
      <c r="F124" s="9"/>
    </row>
    <row r="125" spans="1:6" ht="12">
      <c r="A125" s="9"/>
      <c r="B125" s="48"/>
      <c r="C125" s="9"/>
      <c r="D125" s="9"/>
      <c r="E125" s="9"/>
      <c r="F125" s="9"/>
    </row>
    <row r="126" spans="1:6" ht="12">
      <c r="A126" s="9"/>
      <c r="B126" s="48"/>
      <c r="C126" s="9"/>
      <c r="D126" s="9"/>
      <c r="E126" s="9"/>
      <c r="F126" s="9"/>
    </row>
    <row r="127" spans="1:6" ht="12">
      <c r="A127" s="9"/>
      <c r="B127" s="48"/>
      <c r="C127" s="9"/>
      <c r="D127" s="9"/>
      <c r="E127" s="9"/>
      <c r="F127" s="9"/>
    </row>
    <row r="128" spans="1:6" ht="12">
      <c r="A128" s="9"/>
      <c r="B128" s="48"/>
      <c r="C128" s="9"/>
      <c r="D128" s="9"/>
      <c r="E128" s="9"/>
      <c r="F128" s="9"/>
    </row>
    <row r="129" spans="1:6" ht="12">
      <c r="A129" s="9"/>
      <c r="B129" s="48"/>
      <c r="C129" s="9"/>
      <c r="D129" s="9"/>
      <c r="E129" s="9"/>
      <c r="F129" s="9"/>
    </row>
    <row r="130" spans="1:6" ht="12">
      <c r="A130" s="9"/>
      <c r="B130" s="48"/>
      <c r="C130" s="9"/>
      <c r="D130" s="9"/>
      <c r="E130" s="9"/>
      <c r="F130" s="9"/>
    </row>
    <row r="131" spans="1:6" ht="12">
      <c r="A131" s="9"/>
      <c r="B131" s="48"/>
      <c r="C131" s="9"/>
      <c r="D131" s="9"/>
      <c r="E131" s="9"/>
      <c r="F131" s="9"/>
    </row>
    <row r="132" spans="1:6" ht="12">
      <c r="A132" s="9"/>
      <c r="B132" s="48"/>
      <c r="C132" s="9"/>
      <c r="D132" s="9"/>
      <c r="E132" s="9"/>
      <c r="F132" s="9"/>
    </row>
    <row r="133" spans="1:6" ht="12">
      <c r="A133" s="9"/>
      <c r="B133" s="48"/>
      <c r="C133" s="9"/>
      <c r="D133" s="9"/>
      <c r="E133" s="9"/>
      <c r="F133" s="9"/>
    </row>
    <row r="134" spans="1:6" ht="12">
      <c r="A134" s="9"/>
      <c r="B134" s="48"/>
      <c r="C134" s="9"/>
      <c r="D134" s="9"/>
      <c r="E134" s="9"/>
      <c r="F134" s="9"/>
    </row>
    <row r="135" spans="1:6" ht="12">
      <c r="A135" s="9"/>
      <c r="B135" s="48"/>
      <c r="C135" s="9"/>
      <c r="D135" s="9"/>
      <c r="E135" s="9"/>
      <c r="F135" s="9"/>
    </row>
    <row r="136" spans="1:6" ht="12">
      <c r="A136" s="9"/>
      <c r="B136" s="48"/>
      <c r="C136" s="9"/>
      <c r="D136" s="9"/>
      <c r="E136" s="9"/>
      <c r="F136" s="9"/>
    </row>
    <row r="137" spans="1:6" ht="12">
      <c r="A137" s="9"/>
      <c r="B137" s="48"/>
      <c r="C137" s="9"/>
      <c r="D137" s="9"/>
      <c r="E137" s="9"/>
      <c r="F137" s="9"/>
    </row>
    <row r="138" spans="1:6" ht="12">
      <c r="A138" s="9"/>
      <c r="B138" s="48"/>
      <c r="C138" s="9"/>
      <c r="D138" s="9"/>
      <c r="E138" s="9"/>
      <c r="F138" s="9"/>
    </row>
    <row r="139" spans="1:6" ht="12">
      <c r="A139" s="9"/>
      <c r="B139" s="48"/>
      <c r="C139" s="9"/>
      <c r="D139" s="9"/>
      <c r="E139" s="9"/>
      <c r="F139" s="9"/>
    </row>
    <row r="140" spans="1:6" ht="12">
      <c r="A140" s="9"/>
      <c r="B140" s="48"/>
      <c r="C140" s="9"/>
      <c r="D140" s="9"/>
      <c r="E140" s="9"/>
      <c r="F140" s="9"/>
    </row>
    <row r="141" spans="1:6" ht="12">
      <c r="A141" s="9"/>
      <c r="B141" s="48"/>
      <c r="C141" s="9"/>
      <c r="D141" s="9"/>
      <c r="E141" s="9"/>
      <c r="F141" s="9"/>
    </row>
    <row r="142" spans="1:6" ht="12">
      <c r="A142" s="9"/>
      <c r="B142" s="48"/>
      <c r="C142" s="9"/>
      <c r="D142" s="9"/>
      <c r="E142" s="9"/>
      <c r="F142" s="9"/>
    </row>
    <row r="143" spans="1:6" ht="12">
      <c r="A143" s="9"/>
      <c r="B143" s="48"/>
      <c r="C143" s="9"/>
      <c r="D143" s="9"/>
      <c r="E143" s="9"/>
      <c r="F143" s="9"/>
    </row>
    <row r="144" spans="1:6" ht="12">
      <c r="A144" s="9"/>
      <c r="B144" s="48"/>
      <c r="C144" s="9"/>
      <c r="D144" s="9"/>
      <c r="E144" s="9"/>
      <c r="F144" s="9"/>
    </row>
    <row r="145" spans="1:6" ht="12">
      <c r="A145" s="9"/>
      <c r="B145" s="48"/>
      <c r="C145" s="9"/>
      <c r="D145" s="9"/>
      <c r="E145" s="9"/>
      <c r="F145" s="9"/>
    </row>
    <row r="146" spans="1:6" ht="12">
      <c r="A146" s="9"/>
      <c r="B146" s="48"/>
      <c r="C146" s="9"/>
      <c r="D146" s="9"/>
      <c r="E146" s="9"/>
      <c r="F146" s="9"/>
    </row>
    <row r="147" spans="1:6" ht="12">
      <c r="A147" s="9"/>
      <c r="B147" s="48"/>
      <c r="C147" s="9"/>
      <c r="D147" s="9"/>
      <c r="E147" s="9"/>
      <c r="F147" s="9"/>
    </row>
    <row r="148" spans="1:6" ht="12">
      <c r="A148" s="9"/>
      <c r="B148" s="48"/>
      <c r="C148" s="9"/>
      <c r="D148" s="9"/>
      <c r="E148" s="9"/>
      <c r="F148" s="9"/>
    </row>
    <row r="149" spans="1:6" ht="12">
      <c r="A149" s="9"/>
      <c r="B149" s="48"/>
      <c r="C149" s="9"/>
      <c r="D149" s="9"/>
      <c r="E149" s="9"/>
      <c r="F149" s="9"/>
    </row>
    <row r="150" spans="1:6" ht="12">
      <c r="A150" s="9"/>
      <c r="B150" s="48"/>
      <c r="C150" s="9"/>
      <c r="D150" s="9"/>
      <c r="E150" s="9"/>
      <c r="F150" s="9"/>
    </row>
    <row r="151" spans="1:6" ht="12">
      <c r="A151" s="9"/>
      <c r="B151" s="48"/>
      <c r="C151" s="9"/>
      <c r="D151" s="9"/>
      <c r="E151" s="9"/>
      <c r="F151" s="9"/>
    </row>
    <row r="152" spans="1:6" ht="12">
      <c r="A152" s="9"/>
      <c r="B152" s="48"/>
      <c r="C152" s="9"/>
      <c r="D152" s="9"/>
      <c r="E152" s="9"/>
      <c r="F152" s="9"/>
    </row>
    <row r="153" spans="1:6" ht="12">
      <c r="A153" s="9"/>
      <c r="B153" s="48"/>
      <c r="C153" s="9"/>
      <c r="D153" s="9"/>
      <c r="E153" s="9"/>
      <c r="F153" s="9"/>
    </row>
    <row r="154" spans="1:6" ht="12">
      <c r="A154" s="9"/>
      <c r="B154" s="48"/>
      <c r="C154" s="9"/>
      <c r="D154" s="9"/>
      <c r="E154" s="9"/>
      <c r="F154" s="9"/>
    </row>
    <row r="155" spans="1:6" ht="12">
      <c r="A155" s="9"/>
      <c r="B155" s="48"/>
      <c r="C155" s="9"/>
      <c r="D155" s="9"/>
      <c r="E155" s="9"/>
      <c r="F155" s="9"/>
    </row>
    <row r="156" spans="1:6" ht="12">
      <c r="A156" s="9"/>
      <c r="B156" s="48"/>
      <c r="C156" s="9"/>
      <c r="D156" s="9"/>
      <c r="E156" s="9"/>
      <c r="F156" s="9"/>
    </row>
    <row r="157" spans="1:6" ht="12">
      <c r="A157" s="9"/>
      <c r="B157" s="48"/>
      <c r="C157" s="9"/>
      <c r="D157" s="9"/>
      <c r="E157" s="9"/>
      <c r="F157" s="9"/>
    </row>
    <row r="158" spans="1:6" ht="12">
      <c r="A158" s="9"/>
      <c r="B158" s="48"/>
      <c r="C158" s="9"/>
      <c r="D158" s="9"/>
      <c r="E158" s="9"/>
      <c r="F158" s="9"/>
    </row>
    <row r="159" spans="1:6" ht="12">
      <c r="A159" s="9"/>
      <c r="B159" s="48"/>
      <c r="C159" s="9"/>
      <c r="D159" s="9"/>
      <c r="E159" s="9"/>
      <c r="F159" s="9"/>
    </row>
    <row r="160" spans="1:6" ht="12">
      <c r="A160" s="9"/>
      <c r="B160" s="48"/>
      <c r="C160" s="9"/>
      <c r="D160" s="9"/>
      <c r="E160" s="9"/>
      <c r="F160" s="9"/>
    </row>
    <row r="161" spans="1:6" ht="12">
      <c r="A161" s="9"/>
      <c r="B161" s="48"/>
      <c r="C161" s="9"/>
      <c r="D161" s="9"/>
      <c r="E161" s="9"/>
      <c r="F161" s="9"/>
    </row>
    <row r="162" spans="1:6" ht="12">
      <c r="A162" s="9"/>
      <c r="B162" s="48"/>
      <c r="C162" s="9"/>
      <c r="D162" s="9"/>
      <c r="E162" s="9"/>
      <c r="F162" s="9"/>
    </row>
    <row r="163" spans="1:6" ht="12">
      <c r="A163" s="9"/>
      <c r="B163" s="48"/>
      <c r="C163" s="9"/>
      <c r="D163" s="9"/>
      <c r="E163" s="9"/>
      <c r="F163" s="9"/>
    </row>
    <row r="164" spans="1:6" ht="12">
      <c r="A164" s="9"/>
      <c r="B164" s="48"/>
      <c r="C164" s="9"/>
      <c r="D164" s="9"/>
      <c r="E164" s="9"/>
      <c r="F164" s="9"/>
    </row>
    <row r="165" spans="1:6" ht="12">
      <c r="A165" s="9"/>
      <c r="B165" s="48"/>
      <c r="C165" s="9"/>
      <c r="D165" s="9"/>
      <c r="E165" s="9"/>
      <c r="F165" s="9"/>
    </row>
    <row r="166" spans="1:6" ht="12">
      <c r="A166" s="9"/>
      <c r="B166" s="48"/>
      <c r="C166" s="9"/>
      <c r="D166" s="9"/>
      <c r="E166" s="9"/>
      <c r="F166" s="9"/>
    </row>
    <row r="167" spans="1:6" ht="12">
      <c r="A167" s="9"/>
      <c r="B167" s="48"/>
      <c r="C167" s="9"/>
      <c r="D167" s="9"/>
      <c r="E167" s="9"/>
      <c r="F167" s="9"/>
    </row>
    <row r="168" spans="1:6" ht="12">
      <c r="A168" s="9"/>
      <c r="B168" s="48"/>
      <c r="C168" s="9"/>
      <c r="D168" s="9"/>
      <c r="E168" s="9"/>
      <c r="F168" s="9"/>
    </row>
    <row r="169" spans="1:6" ht="12">
      <c r="A169" s="9"/>
      <c r="B169" s="48"/>
      <c r="C169" s="9"/>
      <c r="D169" s="9"/>
      <c r="E169" s="9"/>
      <c r="F169" s="9"/>
    </row>
    <row r="170" spans="1:6" ht="12">
      <c r="A170" s="9"/>
      <c r="B170" s="48"/>
      <c r="C170" s="9"/>
      <c r="D170" s="9"/>
      <c r="E170" s="9"/>
      <c r="F170" s="9"/>
    </row>
    <row r="171" spans="1:6" ht="12">
      <c r="A171" s="9"/>
      <c r="B171" s="48"/>
      <c r="C171" s="9"/>
      <c r="D171" s="9"/>
      <c r="E171" s="9"/>
      <c r="F171" s="9"/>
    </row>
    <row r="172" spans="1:6" ht="12">
      <c r="A172" s="9"/>
      <c r="B172" s="48"/>
      <c r="C172" s="9"/>
      <c r="D172" s="9"/>
      <c r="E172" s="9"/>
      <c r="F172" s="9"/>
    </row>
    <row r="173" spans="1:6" ht="12">
      <c r="A173" s="9"/>
      <c r="B173" s="48"/>
      <c r="C173" s="9"/>
      <c r="D173" s="9"/>
      <c r="E173" s="9"/>
      <c r="F173" s="9"/>
    </row>
    <row r="174" spans="1:6" ht="12">
      <c r="A174" s="9"/>
      <c r="B174" s="48"/>
      <c r="C174" s="9"/>
      <c r="D174" s="9"/>
      <c r="E174" s="9"/>
      <c r="F174" s="9"/>
    </row>
    <row r="175" spans="1:6" ht="12">
      <c r="A175" s="9"/>
      <c r="B175" s="48"/>
      <c r="C175" s="9"/>
      <c r="D175" s="9"/>
      <c r="E175" s="9"/>
      <c r="F175" s="9"/>
    </row>
    <row r="176" spans="1:6" ht="12">
      <c r="A176" s="9"/>
      <c r="B176" s="48"/>
      <c r="C176" s="9"/>
      <c r="D176" s="9"/>
      <c r="E176" s="9"/>
      <c r="F176" s="9"/>
    </row>
    <row r="177" spans="1:6" ht="12">
      <c r="A177" s="9"/>
      <c r="B177" s="48"/>
      <c r="C177" s="9"/>
      <c r="D177" s="9"/>
      <c r="E177" s="9"/>
      <c r="F177" s="9"/>
    </row>
    <row r="178" spans="1:6" ht="12">
      <c r="A178" s="9"/>
      <c r="B178" s="48"/>
      <c r="C178" s="9"/>
      <c r="D178" s="9"/>
      <c r="E178" s="9"/>
      <c r="F178" s="9"/>
    </row>
    <row r="179" spans="1:6" ht="12">
      <c r="A179" s="9"/>
      <c r="B179" s="48"/>
      <c r="C179" s="9"/>
      <c r="D179" s="9"/>
      <c r="E179" s="9"/>
      <c r="F179" s="9"/>
    </row>
    <row r="180" spans="1:6" ht="12">
      <c r="A180" s="9"/>
      <c r="B180" s="48"/>
      <c r="C180" s="9"/>
      <c r="D180" s="9"/>
      <c r="E180" s="9"/>
      <c r="F180" s="9"/>
    </row>
    <row r="181" spans="1:6" ht="12">
      <c r="A181" s="9"/>
      <c r="B181" s="48"/>
      <c r="C181" s="9"/>
      <c r="D181" s="9"/>
      <c r="E181" s="9"/>
      <c r="F181" s="9"/>
    </row>
    <row r="182" spans="1:6" ht="12">
      <c r="A182" s="9"/>
      <c r="B182" s="48"/>
      <c r="C182" s="9"/>
      <c r="D182" s="9"/>
      <c r="E182" s="9"/>
      <c r="F182" s="9"/>
    </row>
    <row r="183" spans="1:6" ht="12">
      <c r="A183" s="9"/>
      <c r="B183" s="48"/>
      <c r="C183" s="9"/>
      <c r="D183" s="9"/>
      <c r="E183" s="9"/>
      <c r="F183" s="9"/>
    </row>
    <row r="184" spans="1:6" ht="12">
      <c r="A184" s="9"/>
      <c r="B184" s="48"/>
      <c r="C184" s="9"/>
      <c r="D184" s="9"/>
      <c r="E184" s="9"/>
      <c r="F184" s="9"/>
    </row>
    <row r="185" spans="1:6" ht="12">
      <c r="A185" s="9"/>
      <c r="B185" s="48"/>
      <c r="C185" s="9"/>
      <c r="D185" s="9"/>
      <c r="E185" s="9"/>
      <c r="F185" s="9"/>
    </row>
    <row r="186" spans="1:6" ht="12">
      <c r="A186" s="9"/>
      <c r="B186" s="48"/>
      <c r="C186" s="9"/>
      <c r="D186" s="9"/>
      <c r="E186" s="9"/>
      <c r="F186" s="9"/>
    </row>
    <row r="187" spans="1:6" ht="12">
      <c r="A187" s="9"/>
      <c r="B187" s="48"/>
      <c r="C187" s="9"/>
      <c r="D187" s="9"/>
      <c r="E187" s="9"/>
      <c r="F187" s="9"/>
    </row>
    <row r="188" spans="1:6" ht="12">
      <c r="A188" s="9"/>
      <c r="B188" s="48"/>
      <c r="C188" s="9"/>
      <c r="D188" s="9"/>
      <c r="E188" s="9"/>
      <c r="F188" s="9"/>
    </row>
    <row r="189" spans="1:6" ht="12">
      <c r="A189" s="9"/>
      <c r="B189" s="48"/>
      <c r="C189" s="9"/>
      <c r="D189" s="9"/>
      <c r="E189" s="9"/>
      <c r="F189" s="9"/>
    </row>
    <row r="190" spans="1:6" ht="12">
      <c r="A190" s="9"/>
      <c r="B190" s="48"/>
      <c r="C190" s="9"/>
      <c r="D190" s="9"/>
      <c r="E190" s="9"/>
      <c r="F190" s="9"/>
    </row>
    <row r="191" spans="1:6" ht="12">
      <c r="A191" s="9"/>
      <c r="B191" s="48"/>
      <c r="C191" s="9"/>
      <c r="D191" s="9"/>
      <c r="E191" s="9"/>
      <c r="F191" s="9"/>
    </row>
    <row r="192" spans="1:6" ht="12">
      <c r="A192" s="9"/>
      <c r="B192" s="48"/>
      <c r="C192" s="9"/>
      <c r="D192" s="9"/>
      <c r="E192" s="9"/>
      <c r="F192" s="9"/>
    </row>
    <row r="193" spans="1:6" ht="12">
      <c r="A193" s="9"/>
      <c r="B193" s="48"/>
      <c r="C193" s="9"/>
      <c r="D193" s="9"/>
      <c r="E193" s="9"/>
      <c r="F193" s="9"/>
    </row>
    <row r="194" spans="1:6" ht="12">
      <c r="A194" s="9"/>
      <c r="B194" s="48"/>
      <c r="C194" s="9"/>
      <c r="D194" s="9"/>
      <c r="E194" s="9"/>
      <c r="F194" s="9"/>
    </row>
    <row r="195" spans="1:6" ht="12">
      <c r="A195" s="9"/>
      <c r="B195" s="48"/>
      <c r="C195" s="9"/>
      <c r="D195" s="9"/>
      <c r="E195" s="9"/>
      <c r="F195" s="9"/>
    </row>
    <row r="196" spans="1:6" ht="12">
      <c r="A196" s="9"/>
      <c r="B196" s="48"/>
      <c r="C196" s="9"/>
      <c r="D196" s="9"/>
      <c r="E196" s="9"/>
      <c r="F196" s="9"/>
    </row>
    <row r="197" spans="1:6" ht="12">
      <c r="A197" s="9"/>
      <c r="B197" s="48"/>
      <c r="C197" s="9"/>
      <c r="D197" s="9"/>
      <c r="E197" s="9"/>
      <c r="F197" s="9"/>
    </row>
    <row r="198" spans="1:6" ht="12">
      <c r="A198" s="9"/>
      <c r="B198" s="48"/>
      <c r="C198" s="9"/>
      <c r="D198" s="9"/>
      <c r="E198" s="9"/>
      <c r="F198" s="9"/>
    </row>
    <row r="199" spans="1:6" ht="12">
      <c r="A199" s="9"/>
      <c r="B199" s="48"/>
      <c r="C199" s="9"/>
      <c r="D199" s="9"/>
      <c r="E199" s="9"/>
      <c r="F199" s="9"/>
    </row>
    <row r="200" spans="1:6" ht="12">
      <c r="A200" s="9"/>
      <c r="B200" s="48"/>
      <c r="C200" s="9"/>
      <c r="D200" s="9"/>
      <c r="E200" s="9"/>
      <c r="F200" s="9"/>
    </row>
    <row r="201" spans="1:6" ht="12">
      <c r="A201" s="9"/>
      <c r="B201" s="48"/>
      <c r="C201" s="9"/>
      <c r="D201" s="9"/>
      <c r="E201" s="9"/>
      <c r="F201" s="9"/>
    </row>
    <row r="202" spans="1:6" ht="12">
      <c r="A202" s="9"/>
      <c r="B202" s="48"/>
      <c r="C202" s="9"/>
      <c r="D202" s="9"/>
      <c r="E202" s="9"/>
      <c r="F202" s="9"/>
    </row>
    <row r="203" spans="1:6" ht="12">
      <c r="A203" s="9"/>
      <c r="B203" s="48"/>
      <c r="C203" s="9"/>
      <c r="D203" s="9"/>
      <c r="E203" s="9"/>
      <c r="F203" s="9"/>
    </row>
    <row r="204" spans="1:6" ht="12">
      <c r="A204" s="9"/>
      <c r="B204" s="48"/>
      <c r="C204" s="9"/>
      <c r="D204" s="9"/>
      <c r="E204" s="9"/>
      <c r="F204" s="9"/>
    </row>
    <row r="205" spans="1:6" ht="12">
      <c r="A205" s="9"/>
      <c r="B205" s="48"/>
      <c r="C205" s="9"/>
      <c r="D205" s="9"/>
      <c r="E205" s="9"/>
      <c r="F205" s="9"/>
    </row>
    <row r="206" spans="1:6" ht="12">
      <c r="A206" s="9"/>
      <c r="B206" s="48"/>
      <c r="C206" s="9"/>
      <c r="D206" s="9"/>
      <c r="E206" s="9"/>
      <c r="F206" s="9"/>
    </row>
    <row r="207" spans="1:6" ht="12">
      <c r="A207" s="9"/>
      <c r="B207" s="48"/>
      <c r="C207" s="9"/>
      <c r="D207" s="9"/>
      <c r="E207" s="9"/>
      <c r="F207" s="9"/>
    </row>
    <row r="208" spans="1:6" ht="12">
      <c r="A208" s="9"/>
      <c r="B208" s="48"/>
      <c r="C208" s="9"/>
      <c r="D208" s="9"/>
      <c r="E208" s="9"/>
      <c r="F208" s="9"/>
    </row>
    <row r="209" spans="1:6" ht="12">
      <c r="A209" s="9"/>
      <c r="B209" s="48"/>
      <c r="C209" s="9"/>
      <c r="D209" s="9"/>
      <c r="E209" s="9"/>
      <c r="F209" s="9"/>
    </row>
    <row r="210" spans="1:6" ht="12">
      <c r="A210" s="9"/>
      <c r="B210" s="48"/>
      <c r="C210" s="9"/>
      <c r="D210" s="9"/>
      <c r="E210" s="9"/>
      <c r="F210" s="9"/>
    </row>
    <row r="211" spans="1:6" ht="12">
      <c r="A211" s="9"/>
      <c r="B211" s="48"/>
      <c r="C211" s="9"/>
      <c r="D211" s="9"/>
      <c r="E211" s="9"/>
      <c r="F211" s="9"/>
    </row>
    <row r="212" spans="1:6" ht="12">
      <c r="A212" s="9"/>
      <c r="B212" s="48"/>
      <c r="C212" s="9"/>
      <c r="D212" s="9"/>
      <c r="E212" s="9"/>
      <c r="F212" s="9"/>
    </row>
    <row r="213" spans="1:6" ht="12">
      <c r="A213" s="9"/>
      <c r="B213" s="48"/>
      <c r="C213" s="9"/>
      <c r="D213" s="9"/>
      <c r="E213" s="9"/>
      <c r="F213" s="9"/>
    </row>
    <row r="214" spans="1:6" ht="12">
      <c r="A214" s="9"/>
      <c r="B214" s="48"/>
      <c r="C214" s="9"/>
      <c r="D214" s="9"/>
      <c r="E214" s="9"/>
      <c r="F214" s="9"/>
    </row>
    <row r="215" spans="1:6" ht="12">
      <c r="A215" s="9"/>
      <c r="B215" s="48"/>
      <c r="C215" s="9"/>
      <c r="D215" s="9"/>
      <c r="E215" s="9"/>
      <c r="F215" s="9"/>
    </row>
    <row r="216" spans="1:6" ht="12">
      <c r="A216" s="9"/>
      <c r="B216" s="48"/>
      <c r="C216" s="9"/>
      <c r="D216" s="9"/>
      <c r="E216" s="9"/>
      <c r="F216" s="9"/>
    </row>
    <row r="217" spans="1:6" ht="12">
      <c r="A217" s="9"/>
      <c r="B217" s="48"/>
      <c r="C217" s="9"/>
      <c r="D217" s="9"/>
      <c r="E217" s="9"/>
      <c r="F217" s="9"/>
    </row>
    <row r="218" spans="1:6" ht="12">
      <c r="A218" s="9"/>
      <c r="B218" s="48"/>
      <c r="C218" s="9"/>
      <c r="D218" s="9"/>
      <c r="E218" s="9"/>
      <c r="F218" s="9"/>
    </row>
    <row r="219" spans="1:6" ht="12">
      <c r="A219" s="9"/>
      <c r="B219" s="48"/>
      <c r="C219" s="9"/>
      <c r="D219" s="9"/>
      <c r="E219" s="9"/>
      <c r="F219" s="9"/>
    </row>
    <row r="220" spans="1:6" ht="12">
      <c r="A220" s="9"/>
      <c r="B220" s="48"/>
      <c r="C220" s="9"/>
      <c r="D220" s="9"/>
      <c r="E220" s="9"/>
      <c r="F220" s="9"/>
    </row>
    <row r="221" spans="1:6" ht="12">
      <c r="A221" s="9"/>
      <c r="B221" s="48"/>
      <c r="C221" s="9"/>
      <c r="D221" s="9"/>
      <c r="E221" s="9"/>
      <c r="F221" s="9"/>
    </row>
    <row r="222" spans="1:6" ht="12">
      <c r="A222" s="9"/>
      <c r="B222" s="48"/>
      <c r="C222" s="9"/>
      <c r="D222" s="9"/>
      <c r="E222" s="9"/>
      <c r="F222" s="9"/>
    </row>
    <row r="223" spans="1:6" ht="12">
      <c r="A223" s="9"/>
      <c r="B223" s="48"/>
      <c r="C223" s="9"/>
      <c r="D223" s="9"/>
      <c r="E223" s="9"/>
      <c r="F223" s="9"/>
    </row>
    <row r="224" spans="1:6" ht="12">
      <c r="A224" s="9"/>
      <c r="B224" s="48"/>
      <c r="C224" s="9"/>
      <c r="D224" s="9"/>
      <c r="E224" s="9"/>
      <c r="F224" s="9"/>
    </row>
    <row r="225" spans="1:6" ht="12">
      <c r="A225" s="9"/>
      <c r="B225" s="48"/>
      <c r="C225" s="9"/>
      <c r="D225" s="9"/>
      <c r="E225" s="9"/>
      <c r="F225" s="9"/>
    </row>
    <row r="226" spans="1:6" ht="12">
      <c r="A226" s="9"/>
      <c r="B226" s="48"/>
      <c r="C226" s="9"/>
      <c r="D226" s="9"/>
      <c r="E226" s="9"/>
      <c r="F226" s="9"/>
    </row>
    <row r="227" spans="1:6" ht="12">
      <c r="A227" s="9"/>
      <c r="B227" s="48"/>
      <c r="C227" s="9"/>
      <c r="D227" s="9"/>
      <c r="E227" s="9"/>
      <c r="F227" s="9"/>
    </row>
    <row r="228" spans="1:6" ht="12">
      <c r="A228" s="9"/>
      <c r="B228" s="48"/>
      <c r="C228" s="9"/>
      <c r="D228" s="9"/>
      <c r="E228" s="9"/>
      <c r="F228" s="9"/>
    </row>
    <row r="229" spans="1:6" ht="12">
      <c r="A229" s="9"/>
      <c r="B229" s="48"/>
      <c r="C229" s="9"/>
      <c r="D229" s="9"/>
      <c r="E229" s="9"/>
      <c r="F229" s="9"/>
    </row>
    <row r="230" spans="1:6" ht="12">
      <c r="A230" s="9"/>
      <c r="B230" s="48"/>
      <c r="C230" s="9"/>
      <c r="D230" s="9"/>
      <c r="E230" s="9"/>
      <c r="F230" s="9"/>
    </row>
    <row r="231" spans="1:6" ht="12">
      <c r="A231" s="9"/>
      <c r="B231" s="48"/>
      <c r="C231" s="9"/>
      <c r="D231" s="9"/>
      <c r="E231" s="9"/>
      <c r="F231" s="9"/>
    </row>
    <row r="232" spans="1:6" ht="12">
      <c r="A232" s="9"/>
      <c r="B232" s="48"/>
      <c r="C232" s="9"/>
      <c r="D232" s="9"/>
      <c r="E232" s="9"/>
      <c r="F232" s="9"/>
    </row>
    <row r="233" spans="1:6" ht="12">
      <c r="A233" s="9"/>
      <c r="B233" s="48"/>
      <c r="C233" s="9"/>
      <c r="D233" s="9"/>
      <c r="E233" s="9"/>
      <c r="F233" s="9"/>
    </row>
    <row r="234" spans="1:6" ht="12">
      <c r="A234" s="9"/>
      <c r="B234" s="48"/>
      <c r="C234" s="9"/>
      <c r="D234" s="9"/>
      <c r="E234" s="9"/>
      <c r="F234" s="9"/>
    </row>
    <row r="235" spans="1:6" ht="12">
      <c r="A235" s="9"/>
      <c r="B235" s="48"/>
      <c r="C235" s="9"/>
      <c r="D235" s="9"/>
      <c r="E235" s="9"/>
      <c r="F235" s="9"/>
    </row>
    <row r="236" spans="1:6" ht="12">
      <c r="A236" s="9"/>
      <c r="B236" s="48"/>
      <c r="C236" s="9"/>
      <c r="D236" s="9"/>
      <c r="E236" s="9"/>
      <c r="F236" s="9"/>
    </row>
    <row r="237" spans="1:6" ht="12">
      <c r="A237" s="9"/>
      <c r="B237" s="48"/>
      <c r="C237" s="9"/>
      <c r="D237" s="9"/>
      <c r="E237" s="9"/>
      <c r="F237" s="9"/>
    </row>
    <row r="238" spans="1:6" ht="12">
      <c r="A238" s="9"/>
      <c r="B238" s="48"/>
      <c r="C238" s="9"/>
      <c r="D238" s="9"/>
      <c r="E238" s="9"/>
      <c r="F238" s="9"/>
    </row>
    <row r="239" spans="1:6" ht="12">
      <c r="A239" s="9"/>
      <c r="B239" s="48"/>
      <c r="C239" s="9"/>
      <c r="D239" s="9"/>
      <c r="E239" s="9"/>
      <c r="F239" s="9"/>
    </row>
    <row r="240" spans="1:6" ht="12">
      <c r="A240" s="9"/>
      <c r="B240" s="48"/>
      <c r="C240" s="9"/>
      <c r="D240" s="9"/>
      <c r="E240" s="9"/>
      <c r="F240" s="9"/>
    </row>
    <row r="241" spans="1:6" ht="12">
      <c r="A241" s="9"/>
      <c r="B241" s="48"/>
      <c r="C241" s="9"/>
      <c r="D241" s="9"/>
      <c r="E241" s="9"/>
      <c r="F241" s="9"/>
    </row>
    <row r="242" spans="1:6" ht="12">
      <c r="A242" s="9"/>
      <c r="B242" s="48"/>
      <c r="C242" s="9"/>
      <c r="D242" s="9"/>
      <c r="E242" s="9"/>
      <c r="F242" s="9"/>
    </row>
    <row r="243" spans="1:6" ht="12">
      <c r="A243" s="9"/>
      <c r="B243" s="48"/>
      <c r="C243" s="9"/>
      <c r="D243" s="9"/>
      <c r="E243" s="9"/>
      <c r="F243" s="9"/>
    </row>
    <row r="244" spans="1:6" ht="12">
      <c r="A244" s="9"/>
      <c r="B244" s="48"/>
      <c r="C244" s="9"/>
      <c r="D244" s="9"/>
      <c r="E244" s="9"/>
      <c r="F244" s="9"/>
    </row>
    <row r="245" spans="1:6" ht="12">
      <c r="A245" s="9"/>
      <c r="B245" s="48"/>
      <c r="C245" s="9"/>
      <c r="D245" s="9"/>
      <c r="E245" s="9"/>
      <c r="F245" s="9"/>
    </row>
    <row r="246" spans="1:6" ht="12">
      <c r="A246" s="9"/>
      <c r="B246" s="48"/>
      <c r="C246" s="9"/>
      <c r="D246" s="9"/>
      <c r="E246" s="9"/>
      <c r="F246" s="9"/>
    </row>
    <row r="247" spans="1:6" ht="12">
      <c r="A247" s="9"/>
      <c r="B247" s="48"/>
      <c r="C247" s="9"/>
      <c r="D247" s="9"/>
      <c r="E247" s="9"/>
      <c r="F247" s="9"/>
    </row>
    <row r="248" spans="1:6" ht="12">
      <c r="A248" s="9"/>
      <c r="B248" s="48"/>
      <c r="C248" s="9"/>
      <c r="D248" s="9"/>
      <c r="E248" s="9"/>
      <c r="F248" s="9"/>
    </row>
    <row r="249" spans="1:6" ht="12">
      <c r="A249" s="9"/>
      <c r="B249" s="48"/>
      <c r="C249" s="9"/>
      <c r="D249" s="9"/>
      <c r="E249" s="9"/>
      <c r="F249" s="9"/>
    </row>
    <row r="250" spans="1:6" ht="12">
      <c r="A250" s="9"/>
      <c r="B250" s="48"/>
      <c r="C250" s="9"/>
      <c r="D250" s="9"/>
      <c r="E250" s="9"/>
      <c r="F250" s="9"/>
    </row>
    <row r="251" spans="1:6" ht="12">
      <c r="A251" s="9"/>
      <c r="B251" s="48"/>
      <c r="C251" s="9"/>
      <c r="D251" s="9"/>
      <c r="E251" s="9"/>
      <c r="F251" s="9"/>
    </row>
    <row r="252" spans="1:6" ht="12">
      <c r="A252" s="9"/>
      <c r="B252" s="48"/>
      <c r="C252" s="9"/>
      <c r="D252" s="9"/>
      <c r="E252" s="9"/>
      <c r="F252" s="9"/>
    </row>
    <row r="253" spans="1:6" ht="12">
      <c r="A253" s="9"/>
      <c r="B253" s="48"/>
      <c r="C253" s="9"/>
      <c r="D253" s="9"/>
      <c r="E253" s="9"/>
      <c r="F253" s="9"/>
    </row>
    <row r="254" spans="1:6" ht="12">
      <c r="A254" s="9"/>
      <c r="B254" s="48"/>
      <c r="C254" s="9"/>
      <c r="D254" s="9"/>
      <c r="E254" s="9"/>
      <c r="F254" s="9"/>
    </row>
    <row r="255" spans="1:6" ht="12">
      <c r="A255" s="9"/>
      <c r="B255" s="48"/>
      <c r="C255" s="9"/>
      <c r="D255" s="9"/>
      <c r="E255" s="9"/>
      <c r="F255" s="9"/>
    </row>
    <row r="256" spans="1:6" ht="12">
      <c r="A256" s="9"/>
      <c r="B256" s="48"/>
      <c r="C256" s="9"/>
      <c r="D256" s="9"/>
      <c r="E256" s="9"/>
      <c r="F256" s="9"/>
    </row>
    <row r="257" spans="1:6" ht="12">
      <c r="A257" s="9"/>
      <c r="B257" s="48"/>
      <c r="C257" s="9"/>
      <c r="D257" s="9"/>
      <c r="E257" s="9"/>
      <c r="F257" s="9"/>
    </row>
    <row r="258" spans="1:6" ht="12">
      <c r="A258" s="9"/>
      <c r="B258" s="48"/>
      <c r="C258" s="9"/>
      <c r="D258" s="9"/>
      <c r="E258" s="9"/>
      <c r="F258" s="9"/>
    </row>
    <row r="259" spans="1:6" ht="12">
      <c r="A259" s="9"/>
      <c r="B259" s="48"/>
      <c r="C259" s="9"/>
      <c r="D259" s="9"/>
      <c r="E259" s="9"/>
      <c r="F259" s="9"/>
    </row>
    <row r="260" spans="1:6" ht="12">
      <c r="A260" s="9"/>
      <c r="B260" s="48"/>
      <c r="C260" s="9"/>
      <c r="D260" s="9"/>
      <c r="E260" s="9"/>
      <c r="F260" s="9"/>
    </row>
    <row r="261" spans="1:6" ht="12">
      <c r="A261" s="9"/>
      <c r="B261" s="48"/>
      <c r="C261" s="9"/>
      <c r="D261" s="9"/>
      <c r="E261" s="9"/>
      <c r="F261" s="9"/>
    </row>
    <row r="262" spans="1:6" ht="12">
      <c r="A262" s="9"/>
      <c r="B262" s="48"/>
      <c r="C262" s="9"/>
      <c r="D262" s="9"/>
      <c r="E262" s="9"/>
      <c r="F262" s="9"/>
    </row>
    <row r="263" spans="1:6" ht="12">
      <c r="A263" s="9"/>
      <c r="B263" s="48"/>
      <c r="C263" s="9"/>
      <c r="D263" s="9"/>
      <c r="E263" s="9"/>
      <c r="F263" s="9"/>
    </row>
    <row r="264" spans="1:6" ht="12">
      <c r="A264" s="9"/>
      <c r="B264" s="48"/>
      <c r="C264" s="9"/>
      <c r="D264" s="9"/>
      <c r="E264" s="9"/>
      <c r="F264" s="9"/>
    </row>
    <row r="265" spans="1:6" ht="12">
      <c r="A265" s="9"/>
      <c r="B265" s="48"/>
      <c r="C265" s="9"/>
      <c r="D265" s="9"/>
      <c r="E265" s="9"/>
      <c r="F265" s="9"/>
    </row>
    <row r="266" spans="1:6" ht="12">
      <c r="A266" s="9"/>
      <c r="B266" s="48"/>
      <c r="C266" s="9"/>
      <c r="D266" s="9"/>
      <c r="E266" s="9"/>
      <c r="F266" s="9"/>
    </row>
    <row r="267" spans="1:6" ht="12">
      <c r="A267" s="9"/>
      <c r="B267" s="48"/>
      <c r="C267" s="9"/>
      <c r="D267" s="9"/>
      <c r="E267" s="9"/>
      <c r="F267" s="9"/>
    </row>
    <row r="268" spans="1:6" ht="12">
      <c r="A268" s="9"/>
      <c r="B268" s="48"/>
      <c r="C268" s="9"/>
      <c r="D268" s="9"/>
      <c r="E268" s="9"/>
      <c r="F268" s="9"/>
    </row>
    <row r="269" spans="1:6" ht="12">
      <c r="A269" s="9"/>
      <c r="B269" s="48"/>
      <c r="C269" s="9"/>
      <c r="D269" s="9"/>
      <c r="E269" s="9"/>
      <c r="F269" s="9"/>
    </row>
    <row r="270" spans="1:6" ht="12">
      <c r="A270" s="9"/>
      <c r="B270" s="48"/>
      <c r="C270" s="9"/>
      <c r="D270" s="9"/>
      <c r="E270" s="9"/>
      <c r="F270" s="9"/>
    </row>
    <row r="271" spans="1:6" ht="12">
      <c r="A271" s="9"/>
      <c r="B271" s="48"/>
      <c r="C271" s="9"/>
      <c r="D271" s="9"/>
      <c r="E271" s="9"/>
      <c r="F271" s="9"/>
    </row>
    <row r="272" spans="1:6" ht="12">
      <c r="A272" s="9"/>
      <c r="B272" s="48"/>
      <c r="C272" s="9"/>
      <c r="D272" s="9"/>
      <c r="E272" s="9"/>
      <c r="F272" s="9"/>
    </row>
    <row r="273" spans="1:6" ht="12">
      <c r="A273" s="9"/>
      <c r="B273" s="48"/>
      <c r="C273" s="9"/>
      <c r="D273" s="9"/>
      <c r="E273" s="9"/>
      <c r="F273" s="9"/>
    </row>
    <row r="274" spans="1:6" ht="12">
      <c r="A274" s="9"/>
      <c r="B274" s="48"/>
      <c r="C274" s="9"/>
      <c r="D274" s="9"/>
      <c r="E274" s="9"/>
      <c r="F274" s="9"/>
    </row>
    <row r="275" spans="1:6" ht="12">
      <c r="A275" s="9"/>
      <c r="B275" s="48"/>
      <c r="C275" s="9"/>
      <c r="D275" s="9"/>
      <c r="E275" s="9"/>
      <c r="F275" s="9"/>
    </row>
    <row r="276" spans="1:6" ht="12">
      <c r="A276" s="9"/>
      <c r="B276" s="48"/>
      <c r="C276" s="9"/>
      <c r="D276" s="9"/>
      <c r="E276" s="9"/>
      <c r="F276" s="9"/>
    </row>
    <row r="277" spans="1:6" ht="12">
      <c r="A277" s="9"/>
      <c r="B277" s="48"/>
      <c r="C277" s="9"/>
      <c r="D277" s="9"/>
      <c r="E277" s="9"/>
      <c r="F277" s="9"/>
    </row>
    <row r="278" spans="1:6" ht="12">
      <c r="A278" s="9"/>
      <c r="B278" s="48"/>
      <c r="C278" s="9"/>
      <c r="D278" s="9"/>
      <c r="E278" s="9"/>
      <c r="F278" s="9"/>
    </row>
    <row r="279" spans="1:6" ht="12">
      <c r="A279" s="9"/>
      <c r="B279" s="48"/>
      <c r="C279" s="9"/>
      <c r="D279" s="9"/>
      <c r="E279" s="9"/>
      <c r="F279" s="9"/>
    </row>
    <row r="280" spans="1:6" ht="12">
      <c r="A280" s="9"/>
      <c r="B280" s="48"/>
      <c r="C280" s="9"/>
      <c r="D280" s="9"/>
      <c r="E280" s="9"/>
      <c r="F280" s="9"/>
    </row>
    <row r="281" spans="1:6" ht="12">
      <c r="A281" s="9"/>
      <c r="B281" s="48"/>
      <c r="C281" s="9"/>
      <c r="D281" s="9"/>
      <c r="E281" s="9"/>
      <c r="F281" s="9"/>
    </row>
    <row r="282" spans="1:6" ht="12">
      <c r="A282" s="9"/>
      <c r="B282" s="48"/>
      <c r="C282" s="9"/>
      <c r="D282" s="9"/>
      <c r="E282" s="9"/>
      <c r="F282" s="9"/>
    </row>
    <row r="283" spans="1:6" ht="12">
      <c r="A283" s="9"/>
      <c r="B283" s="48"/>
      <c r="C283" s="9"/>
      <c r="D283" s="9"/>
      <c r="E283" s="9"/>
      <c r="F283" s="9"/>
    </row>
    <row r="284" spans="1:6" ht="12">
      <c r="A284" s="9"/>
      <c r="B284" s="48"/>
      <c r="C284" s="9"/>
      <c r="D284" s="9"/>
      <c r="E284" s="9"/>
      <c r="F284" s="9"/>
    </row>
    <row r="285" spans="1:6" ht="12">
      <c r="A285" s="9"/>
      <c r="B285" s="48"/>
      <c r="C285" s="9"/>
      <c r="D285" s="9"/>
      <c r="E285" s="9"/>
      <c r="F285" s="9"/>
    </row>
    <row r="286" spans="1:6" ht="12">
      <c r="A286" s="9"/>
      <c r="B286" s="48"/>
      <c r="C286" s="9"/>
      <c r="D286" s="9"/>
      <c r="E286" s="9"/>
      <c r="F286" s="9"/>
    </row>
    <row r="287" spans="1:6" ht="12">
      <c r="A287" s="9"/>
      <c r="B287" s="48"/>
      <c r="C287" s="9"/>
      <c r="D287" s="9"/>
      <c r="E287" s="9"/>
      <c r="F287" s="9"/>
    </row>
    <row r="288" spans="1:6" ht="12">
      <c r="A288" s="9"/>
      <c r="B288" s="48"/>
      <c r="C288" s="9"/>
      <c r="D288" s="9"/>
      <c r="E288" s="9"/>
      <c r="F288" s="9"/>
    </row>
    <row r="289" spans="1:6" ht="12">
      <c r="A289" s="9"/>
      <c r="B289" s="48"/>
      <c r="C289" s="9"/>
      <c r="D289" s="9"/>
      <c r="E289" s="9"/>
      <c r="F289" s="9"/>
    </row>
    <row r="290" spans="1:6" ht="12">
      <c r="A290" s="9"/>
      <c r="B290" s="48"/>
      <c r="C290" s="9"/>
      <c r="D290" s="9"/>
      <c r="E290" s="9"/>
      <c r="F290" s="9"/>
    </row>
    <row r="291" spans="1:6" ht="12">
      <c r="A291" s="9"/>
      <c r="B291" s="48"/>
      <c r="C291" s="9"/>
      <c r="D291" s="9"/>
      <c r="E291" s="9"/>
      <c r="F291" s="9"/>
    </row>
    <row r="292" spans="1:6" ht="12">
      <c r="A292" s="9"/>
      <c r="B292" s="48"/>
      <c r="C292" s="9"/>
      <c r="D292" s="9"/>
      <c r="E292" s="9"/>
      <c r="F292" s="9"/>
    </row>
    <row r="293" spans="1:6" ht="12">
      <c r="A293" s="9"/>
      <c r="B293" s="48"/>
      <c r="C293" s="9"/>
      <c r="D293" s="9"/>
      <c r="E293" s="9"/>
      <c r="F293" s="9"/>
    </row>
    <row r="294" spans="1:6" ht="12">
      <c r="A294" s="9"/>
      <c r="B294" s="48"/>
      <c r="C294" s="9"/>
      <c r="D294" s="9"/>
      <c r="E294" s="9"/>
      <c r="F294" s="9"/>
    </row>
    <row r="295" spans="1:6" ht="12">
      <c r="A295" s="9"/>
      <c r="B295" s="48"/>
      <c r="C295" s="9"/>
      <c r="D295" s="9"/>
      <c r="E295" s="9"/>
      <c r="F295" s="9"/>
    </row>
    <row r="296" spans="1:6" ht="12">
      <c r="A296" s="9"/>
      <c r="B296" s="48"/>
      <c r="C296" s="9"/>
      <c r="D296" s="9"/>
      <c r="E296" s="9"/>
      <c r="F296" s="9"/>
    </row>
    <row r="297" spans="1:6" ht="12">
      <c r="A297" s="9"/>
      <c r="B297" s="48"/>
      <c r="C297" s="9"/>
      <c r="D297" s="9"/>
      <c r="E297" s="9"/>
      <c r="F297" s="9"/>
    </row>
    <row r="298" spans="1:6" ht="12">
      <c r="A298" s="9"/>
      <c r="B298" s="48"/>
      <c r="C298" s="9"/>
      <c r="D298" s="9"/>
      <c r="E298" s="9"/>
      <c r="F298" s="9"/>
    </row>
    <row r="299" spans="1:6" ht="12">
      <c r="A299" s="9"/>
      <c r="B299" s="48"/>
      <c r="C299" s="9"/>
      <c r="D299" s="9"/>
      <c r="E299" s="9"/>
      <c r="F299" s="9"/>
    </row>
    <row r="300" spans="1:6" ht="12">
      <c r="A300" s="9"/>
      <c r="B300" s="48"/>
      <c r="C300" s="9"/>
      <c r="D300" s="9"/>
      <c r="E300" s="9"/>
      <c r="F300" s="9"/>
    </row>
    <row r="301" spans="1:6" ht="12">
      <c r="A301" s="9"/>
      <c r="B301" s="48"/>
      <c r="C301" s="9"/>
      <c r="D301" s="9"/>
      <c r="E301" s="9"/>
      <c r="F301" s="9"/>
    </row>
    <row r="302" spans="1:6" ht="12">
      <c r="A302" s="9"/>
      <c r="B302" s="48"/>
      <c r="C302" s="9"/>
      <c r="D302" s="9"/>
      <c r="E302" s="9"/>
      <c r="F302" s="9"/>
    </row>
    <row r="303" spans="1:6" ht="12">
      <c r="A303" s="9"/>
      <c r="B303" s="48"/>
      <c r="C303" s="9"/>
      <c r="D303" s="9"/>
      <c r="E303" s="9"/>
      <c r="F303" s="9"/>
    </row>
    <row r="304" spans="1:6" ht="12">
      <c r="A304" s="9"/>
      <c r="B304" s="48"/>
      <c r="C304" s="9"/>
      <c r="D304" s="9"/>
      <c r="E304" s="9"/>
      <c r="F304" s="9"/>
    </row>
    <row r="305" spans="1:6" ht="12">
      <c r="A305" s="9"/>
      <c r="B305" s="48"/>
      <c r="C305" s="9"/>
      <c r="D305" s="9"/>
      <c r="E305" s="9"/>
      <c r="F305" s="9"/>
    </row>
    <row r="306" spans="1:6" ht="12">
      <c r="A306" s="9"/>
      <c r="B306" s="48"/>
      <c r="C306" s="9"/>
      <c r="D306" s="9"/>
      <c r="E306" s="9"/>
      <c r="F306" s="9"/>
    </row>
    <row r="307" spans="1:6" ht="12">
      <c r="A307" s="9"/>
      <c r="B307" s="48"/>
      <c r="C307" s="9"/>
      <c r="D307" s="9"/>
      <c r="E307" s="9"/>
      <c r="F307" s="9"/>
    </row>
    <row r="308" spans="1:6" ht="12">
      <c r="A308" s="9"/>
      <c r="B308" s="48"/>
      <c r="C308" s="9"/>
      <c r="D308" s="9"/>
      <c r="E308" s="9"/>
      <c r="F308" s="9"/>
    </row>
    <row r="309" spans="1:6" ht="12">
      <c r="A309" s="9"/>
      <c r="B309" s="48"/>
      <c r="C309" s="9"/>
      <c r="D309" s="9"/>
      <c r="E309" s="9"/>
      <c r="F309" s="9"/>
    </row>
    <row r="310" spans="1:6" ht="12">
      <c r="A310" s="9"/>
      <c r="B310" s="48"/>
      <c r="C310" s="9"/>
      <c r="D310" s="9"/>
      <c r="E310" s="9"/>
      <c r="F310" s="9"/>
    </row>
    <row r="311" spans="1:6" ht="12">
      <c r="A311" s="9"/>
      <c r="B311" s="48"/>
      <c r="C311" s="9"/>
      <c r="D311" s="9"/>
      <c r="E311" s="9"/>
      <c r="F311" s="9"/>
    </row>
    <row r="312" spans="1:6" ht="12">
      <c r="A312" s="9"/>
      <c r="B312" s="48"/>
      <c r="C312" s="9"/>
      <c r="D312" s="9"/>
      <c r="E312" s="9"/>
      <c r="F312" s="9"/>
    </row>
    <row r="313" spans="1:6" ht="12">
      <c r="A313" s="9"/>
      <c r="B313" s="48"/>
      <c r="C313" s="9"/>
      <c r="D313" s="9"/>
      <c r="E313" s="9"/>
      <c r="F313" s="9"/>
    </row>
    <row r="314" spans="1:6" ht="12">
      <c r="A314" s="9"/>
      <c r="B314" s="48"/>
      <c r="C314" s="9"/>
      <c r="D314" s="9"/>
      <c r="E314" s="9"/>
      <c r="F314" s="9"/>
    </row>
    <row r="315" spans="1:6" ht="12">
      <c r="A315" s="9"/>
      <c r="B315" s="48"/>
      <c r="C315" s="9"/>
      <c r="D315" s="9"/>
      <c r="E315" s="9"/>
      <c r="F315" s="9"/>
    </row>
    <row r="316" spans="1:6" ht="12">
      <c r="A316" s="9"/>
      <c r="B316" s="48"/>
      <c r="C316" s="9"/>
      <c r="D316" s="9"/>
      <c r="E316" s="9"/>
      <c r="F316" s="9"/>
    </row>
    <row r="317" spans="1:6" ht="12">
      <c r="A317" s="9"/>
      <c r="B317" s="48"/>
      <c r="C317" s="9"/>
      <c r="D317" s="9"/>
      <c r="E317" s="9"/>
      <c r="F317" s="9"/>
    </row>
    <row r="318" spans="1:6" ht="12">
      <c r="A318" s="9"/>
      <c r="B318" s="48"/>
      <c r="C318" s="9"/>
      <c r="D318" s="9"/>
      <c r="E318" s="9"/>
      <c r="F318" s="9"/>
    </row>
    <row r="319" spans="1:6" ht="12">
      <c r="A319" s="9"/>
      <c r="B319" s="48"/>
      <c r="C319" s="9"/>
      <c r="D319" s="9"/>
      <c r="E319" s="9"/>
      <c r="F319" s="9"/>
    </row>
    <row r="320" spans="1:6" ht="12">
      <c r="A320" s="9"/>
      <c r="B320" s="48"/>
      <c r="C320" s="9"/>
      <c r="D320" s="9"/>
      <c r="E320" s="9"/>
      <c r="F320" s="9"/>
    </row>
    <row r="321" spans="1:6" ht="12">
      <c r="A321" s="9"/>
      <c r="B321" s="48"/>
      <c r="C321" s="9"/>
      <c r="D321" s="9"/>
      <c r="E321" s="9"/>
      <c r="F321" s="9"/>
    </row>
    <row r="322" spans="1:6" ht="12">
      <c r="A322" s="9"/>
      <c r="B322" s="48"/>
      <c r="C322" s="9"/>
      <c r="D322" s="9"/>
      <c r="E322" s="9"/>
      <c r="F322" s="9"/>
    </row>
    <row r="323" spans="1:6" ht="12">
      <c r="A323" s="9"/>
      <c r="B323" s="48"/>
      <c r="C323" s="9"/>
      <c r="D323" s="9"/>
      <c r="E323" s="9"/>
      <c r="F323" s="9"/>
    </row>
    <row r="324" spans="1:6" ht="12">
      <c r="A324" s="9"/>
      <c r="B324" s="48"/>
      <c r="C324" s="9"/>
      <c r="D324" s="9"/>
      <c r="E324" s="9"/>
      <c r="F324" s="9"/>
    </row>
    <row r="325" spans="1:6" ht="12">
      <c r="A325" s="9"/>
      <c r="B325" s="48"/>
      <c r="C325" s="9"/>
      <c r="D325" s="9"/>
      <c r="E325" s="9"/>
      <c r="F325" s="9"/>
    </row>
    <row r="326" spans="1:6" ht="12">
      <c r="A326" s="9"/>
      <c r="B326" s="48"/>
      <c r="C326" s="9"/>
      <c r="D326" s="9"/>
      <c r="E326" s="9"/>
      <c r="F326" s="9"/>
    </row>
    <row r="327" spans="1:6" ht="12">
      <c r="A327" s="9"/>
      <c r="B327" s="48"/>
      <c r="C327" s="9"/>
      <c r="D327" s="9"/>
      <c r="E327" s="9"/>
      <c r="F327" s="9"/>
    </row>
    <row r="328" spans="1:6" ht="12">
      <c r="A328" s="9"/>
      <c r="B328" s="48"/>
      <c r="C328" s="9"/>
      <c r="D328" s="9"/>
      <c r="E328" s="9"/>
      <c r="F328" s="9"/>
    </row>
    <row r="329" spans="1:6" ht="12">
      <c r="A329" s="9"/>
      <c r="B329" s="48"/>
      <c r="C329" s="9"/>
      <c r="D329" s="9"/>
      <c r="E329" s="9"/>
      <c r="F329" s="9"/>
    </row>
    <row r="330" spans="1:6" ht="12">
      <c r="A330" s="9"/>
      <c r="B330" s="48"/>
      <c r="C330" s="9"/>
      <c r="D330" s="9"/>
      <c r="E330" s="9"/>
      <c r="F330" s="9"/>
    </row>
  </sheetData>
  <sheetProtection/>
  <mergeCells count="2">
    <mergeCell ref="A1:E1"/>
    <mergeCell ref="C109:E10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:E10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:D85 F82:F85 C87:D90 F87:F90 C92:D96 F92:F96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62"/>
  <sheetViews>
    <sheetView zoomScalePageLayoutView="0" workbookViewId="0" topLeftCell="A1">
      <selection activeCell="A27" sqref="A27"/>
    </sheetView>
  </sheetViews>
  <sheetFormatPr defaultColWidth="10.7109375" defaultRowHeight="12.75"/>
  <cols>
    <col min="1" max="1" width="52.7109375" style="6" customWidth="1"/>
    <col min="2" max="2" width="9.140625" style="80" customWidth="1"/>
    <col min="3" max="3" width="12.8515625" style="6" customWidth="1"/>
    <col min="4" max="4" width="12.7109375" style="6" customWidth="1"/>
    <col min="5" max="5" width="12.8515625" style="6" customWidth="1"/>
    <col min="6" max="6" width="11.421875" style="6" customWidth="1"/>
    <col min="7" max="7" width="12.421875" style="6" customWidth="1"/>
    <col min="8" max="8" width="14.140625" style="6" customWidth="1"/>
    <col min="9" max="9" width="14.00390625" style="6" customWidth="1"/>
    <col min="10" max="16384" width="10.7109375" style="6" customWidth="1"/>
  </cols>
  <sheetData>
    <row r="1" spans="1:9" ht="12">
      <c r="A1" s="50"/>
      <c r="B1" s="51"/>
      <c r="C1" s="52"/>
      <c r="D1" s="53"/>
      <c r="E1" s="52" t="s">
        <v>404</v>
      </c>
      <c r="F1" s="52"/>
      <c r="G1" s="52"/>
      <c r="H1" s="50"/>
      <c r="I1" s="50"/>
    </row>
    <row r="2" spans="1:9" ht="12">
      <c r="A2" s="50"/>
      <c r="B2" s="51"/>
      <c r="C2" s="54"/>
      <c r="D2" s="54"/>
      <c r="E2" s="54"/>
      <c r="F2" s="54"/>
      <c r="G2" s="54"/>
      <c r="H2" s="50"/>
      <c r="I2" s="50"/>
    </row>
    <row r="3" spans="1:9" s="385" customFormat="1" ht="15" customHeight="1">
      <c r="A3" s="676" t="s">
        <v>1</v>
      </c>
      <c r="B3" s="677"/>
      <c r="C3" s="657" t="str">
        <f>'Balance Sheet'!$E$3</f>
        <v>SOPHARMA AD</v>
      </c>
      <c r="D3" s="658"/>
      <c r="E3" s="658"/>
      <c r="F3" s="384"/>
      <c r="G3" s="335" t="s">
        <v>441</v>
      </c>
      <c r="H3" s="335"/>
      <c r="I3" s="170">
        <f>'Balance Sheet'!$H$3</f>
        <v>831902088</v>
      </c>
    </row>
    <row r="4" spans="1:9" s="385" customFormat="1" ht="15.75">
      <c r="A4" s="676" t="s">
        <v>496</v>
      </c>
      <c r="B4" s="677"/>
      <c r="C4" s="659" t="str">
        <f>'Balance Sheet'!$E$4</f>
        <v>CONSOLIDATED</v>
      </c>
      <c r="D4" s="660"/>
      <c r="E4" s="660"/>
      <c r="F4" s="386"/>
      <c r="G4" s="207"/>
      <c r="H4" s="387"/>
      <c r="I4" s="170">
        <f>'Balance Sheet'!$H$4</f>
        <v>684</v>
      </c>
    </row>
    <row r="5" spans="1:9" ht="31.5" customHeight="1">
      <c r="A5" s="4"/>
      <c r="B5" s="55"/>
      <c r="C5" s="652" t="str">
        <f>'Balance Sheet'!$E$5</f>
        <v>01.01.-31.12.2016</v>
      </c>
      <c r="D5" s="653"/>
      <c r="E5" s="653"/>
      <c r="F5" s="3"/>
      <c r="G5" s="3"/>
      <c r="H5" s="671" t="str">
        <f>'Balance Sheet'!$H$5</f>
        <v>( thousand BGN)</v>
      </c>
      <c r="I5" s="671"/>
    </row>
    <row r="6" spans="1:9" s="61" customFormat="1" ht="12">
      <c r="A6" s="56" t="s">
        <v>238</v>
      </c>
      <c r="B6" s="57"/>
      <c r="C6" s="56" t="s">
        <v>405</v>
      </c>
      <c r="D6" s="58"/>
      <c r="E6" s="59"/>
      <c r="F6" s="60" t="s">
        <v>406</v>
      </c>
      <c r="G6" s="60"/>
      <c r="H6" s="60"/>
      <c r="I6" s="60"/>
    </row>
    <row r="7" spans="1:9" s="61" customFormat="1" ht="21.75" customHeight="1">
      <c r="A7" s="56"/>
      <c r="B7" s="62" t="s">
        <v>240</v>
      </c>
      <c r="C7" s="63" t="s">
        <v>407</v>
      </c>
      <c r="D7" s="63" t="s">
        <v>408</v>
      </c>
      <c r="E7" s="63" t="s">
        <v>409</v>
      </c>
      <c r="F7" s="59" t="s">
        <v>410</v>
      </c>
      <c r="G7" s="64" t="s">
        <v>411</v>
      </c>
      <c r="H7" s="64"/>
      <c r="I7" s="64" t="s">
        <v>412</v>
      </c>
    </row>
    <row r="8" spans="1:9" s="61" customFormat="1" ht="15.75" customHeight="1">
      <c r="A8" s="56"/>
      <c r="B8" s="65"/>
      <c r="C8" s="66"/>
      <c r="D8" s="66"/>
      <c r="E8" s="66"/>
      <c r="F8" s="59"/>
      <c r="G8" s="67" t="s">
        <v>266</v>
      </c>
      <c r="H8" s="67" t="s">
        <v>267</v>
      </c>
      <c r="I8" s="64"/>
    </row>
    <row r="9" spans="1:9" s="69" customFormat="1" ht="12">
      <c r="A9" s="68" t="s">
        <v>5</v>
      </c>
      <c r="B9" s="418" t="s">
        <v>291</v>
      </c>
      <c r="C9" s="419">
        <v>1</v>
      </c>
      <c r="D9" s="419">
        <v>2</v>
      </c>
      <c r="E9" s="419">
        <v>3</v>
      </c>
      <c r="F9" s="68">
        <v>4</v>
      </c>
      <c r="G9" s="68">
        <v>5</v>
      </c>
      <c r="H9" s="68">
        <v>6</v>
      </c>
      <c r="I9" s="68">
        <v>7</v>
      </c>
    </row>
    <row r="10" spans="1:9" s="69" customFormat="1" ht="12">
      <c r="A10" s="70" t="s">
        <v>413</v>
      </c>
      <c r="B10" s="420"/>
      <c r="C10" s="68"/>
      <c r="D10" s="68"/>
      <c r="E10" s="68"/>
      <c r="F10" s="68"/>
      <c r="G10" s="68"/>
      <c r="H10" s="68"/>
      <c r="I10" s="68"/>
    </row>
    <row r="11" spans="1:9" s="69" customFormat="1" ht="15.75">
      <c r="A11" s="71" t="s">
        <v>414</v>
      </c>
      <c r="B11" s="421" t="s">
        <v>759</v>
      </c>
      <c r="C11" s="594">
        <v>6411252</v>
      </c>
      <c r="D11" s="594"/>
      <c r="E11" s="594"/>
      <c r="F11" s="594">
        <v>24142</v>
      </c>
      <c r="G11" s="594"/>
      <c r="H11" s="594"/>
      <c r="I11" s="595">
        <f>F11+G11-H11</f>
        <v>24142</v>
      </c>
    </row>
    <row r="12" spans="1:9" s="69" customFormat="1" ht="15.75">
      <c r="A12" s="71" t="s">
        <v>415</v>
      </c>
      <c r="B12" s="421" t="s">
        <v>760</v>
      </c>
      <c r="C12" s="594"/>
      <c r="D12" s="594"/>
      <c r="E12" s="594"/>
      <c r="F12" s="594"/>
      <c r="G12" s="594"/>
      <c r="H12" s="594"/>
      <c r="I12" s="595">
        <f aca="true" t="shared" si="0" ref="I12:I25">F12+G12-H12</f>
        <v>0</v>
      </c>
    </row>
    <row r="13" spans="1:9" s="69" customFormat="1" ht="15.75">
      <c r="A13" s="71" t="s">
        <v>325</v>
      </c>
      <c r="B13" s="421" t="s">
        <v>761</v>
      </c>
      <c r="C13" s="594"/>
      <c r="D13" s="594"/>
      <c r="E13" s="594"/>
      <c r="F13" s="594"/>
      <c r="G13" s="594"/>
      <c r="H13" s="594"/>
      <c r="I13" s="595">
        <f t="shared" si="0"/>
        <v>0</v>
      </c>
    </row>
    <row r="14" spans="1:9" s="69" customFormat="1" ht="15.75">
      <c r="A14" s="71" t="s">
        <v>416</v>
      </c>
      <c r="B14" s="421" t="s">
        <v>762</v>
      </c>
      <c r="C14" s="594"/>
      <c r="D14" s="594"/>
      <c r="E14" s="594"/>
      <c r="F14" s="594"/>
      <c r="G14" s="594"/>
      <c r="H14" s="594"/>
      <c r="I14" s="595">
        <f t="shared" si="0"/>
        <v>0</v>
      </c>
    </row>
    <row r="15" spans="1:9" s="69" customFormat="1" ht="15.75">
      <c r="A15" s="71" t="s">
        <v>141</v>
      </c>
      <c r="B15" s="421" t="s">
        <v>763</v>
      </c>
      <c r="C15" s="594"/>
      <c r="D15" s="594"/>
      <c r="E15" s="594"/>
      <c r="F15" s="594"/>
      <c r="G15" s="594"/>
      <c r="H15" s="594"/>
      <c r="I15" s="595">
        <f t="shared" si="0"/>
        <v>0</v>
      </c>
    </row>
    <row r="16" spans="1:9" s="69" customFormat="1" ht="16.5" thickBot="1">
      <c r="A16" s="72" t="s">
        <v>417</v>
      </c>
      <c r="B16" s="422" t="s">
        <v>764</v>
      </c>
      <c r="C16" s="596">
        <f aca="true" t="shared" si="1" ref="C16:H16">C11+C12+C14+C15</f>
        <v>6411252</v>
      </c>
      <c r="D16" s="596">
        <f t="shared" si="1"/>
        <v>0</v>
      </c>
      <c r="E16" s="596">
        <f t="shared" si="1"/>
        <v>0</v>
      </c>
      <c r="F16" s="596">
        <f t="shared" si="1"/>
        <v>24142</v>
      </c>
      <c r="G16" s="596">
        <f t="shared" si="1"/>
        <v>0</v>
      </c>
      <c r="H16" s="596">
        <f t="shared" si="1"/>
        <v>0</v>
      </c>
      <c r="I16" s="597">
        <f t="shared" si="0"/>
        <v>24142</v>
      </c>
    </row>
    <row r="17" spans="1:9" s="69" customFormat="1" ht="15.75">
      <c r="A17" s="70" t="s">
        <v>418</v>
      </c>
      <c r="B17" s="423"/>
      <c r="C17" s="598"/>
      <c r="D17" s="598"/>
      <c r="E17" s="598"/>
      <c r="F17" s="598"/>
      <c r="G17" s="598"/>
      <c r="H17" s="598"/>
      <c r="I17" s="599"/>
    </row>
    <row r="18" spans="1:16" s="69" customFormat="1" ht="15.75">
      <c r="A18" s="71" t="s">
        <v>414</v>
      </c>
      <c r="B18" s="421" t="s">
        <v>765</v>
      </c>
      <c r="C18" s="594"/>
      <c r="D18" s="594"/>
      <c r="E18" s="594"/>
      <c r="F18" s="594"/>
      <c r="G18" s="594"/>
      <c r="H18" s="594"/>
      <c r="I18" s="595">
        <f t="shared" si="0"/>
        <v>0</v>
      </c>
      <c r="J18" s="73"/>
      <c r="K18" s="73"/>
      <c r="L18" s="73"/>
      <c r="M18" s="73"/>
      <c r="N18" s="73"/>
      <c r="O18" s="73"/>
      <c r="P18" s="73"/>
    </row>
    <row r="19" spans="1:16" s="69" customFormat="1" ht="15.75">
      <c r="A19" s="71" t="s">
        <v>419</v>
      </c>
      <c r="B19" s="421" t="s">
        <v>766</v>
      </c>
      <c r="C19" s="594">
        <v>5813582</v>
      </c>
      <c r="D19" s="594"/>
      <c r="E19" s="594"/>
      <c r="F19" s="594">
        <v>19501</v>
      </c>
      <c r="G19" s="594"/>
      <c r="H19" s="594"/>
      <c r="I19" s="595">
        <f t="shared" si="0"/>
        <v>19501</v>
      </c>
      <c r="J19" s="73"/>
      <c r="K19" s="73"/>
      <c r="L19" s="73"/>
      <c r="M19" s="73"/>
      <c r="N19" s="73"/>
      <c r="O19" s="73"/>
      <c r="P19" s="73"/>
    </row>
    <row r="20" spans="1:16" s="69" customFormat="1" ht="15.75">
      <c r="A20" s="71" t="s">
        <v>420</v>
      </c>
      <c r="B20" s="421" t="s">
        <v>767</v>
      </c>
      <c r="C20" s="594"/>
      <c r="D20" s="594"/>
      <c r="E20" s="594"/>
      <c r="F20" s="594"/>
      <c r="G20" s="594"/>
      <c r="H20" s="594"/>
      <c r="I20" s="595">
        <f t="shared" si="0"/>
        <v>0</v>
      </c>
      <c r="J20" s="73"/>
      <c r="K20" s="73"/>
      <c r="L20" s="73"/>
      <c r="M20" s="73"/>
      <c r="N20" s="73"/>
      <c r="O20" s="73"/>
      <c r="P20" s="73"/>
    </row>
    <row r="21" spans="1:16" s="69" customFormat="1" ht="15.75">
      <c r="A21" s="71" t="s">
        <v>421</v>
      </c>
      <c r="B21" s="421" t="s">
        <v>768</v>
      </c>
      <c r="C21" s="594"/>
      <c r="D21" s="594"/>
      <c r="E21" s="594"/>
      <c r="F21" s="594"/>
      <c r="G21" s="594"/>
      <c r="H21" s="594"/>
      <c r="I21" s="595">
        <f t="shared" si="0"/>
        <v>0</v>
      </c>
      <c r="J21" s="73"/>
      <c r="K21" s="73"/>
      <c r="L21" s="73"/>
      <c r="M21" s="73"/>
      <c r="N21" s="73"/>
      <c r="O21" s="73"/>
      <c r="P21" s="73"/>
    </row>
    <row r="22" spans="1:16" s="69" customFormat="1" ht="15.75">
      <c r="A22" s="71" t="s">
        <v>422</v>
      </c>
      <c r="B22" s="421" t="s">
        <v>769</v>
      </c>
      <c r="C22" s="594"/>
      <c r="D22" s="594"/>
      <c r="E22" s="594"/>
      <c r="F22" s="594"/>
      <c r="G22" s="594"/>
      <c r="H22" s="594"/>
      <c r="I22" s="595">
        <f t="shared" si="0"/>
        <v>0</v>
      </c>
      <c r="J22" s="73"/>
      <c r="K22" s="73"/>
      <c r="L22" s="73"/>
      <c r="M22" s="73"/>
      <c r="N22" s="73"/>
      <c r="O22" s="73"/>
      <c r="P22" s="73"/>
    </row>
    <row r="23" spans="1:16" s="69" customFormat="1" ht="15.75">
      <c r="A23" s="71" t="s">
        <v>423</v>
      </c>
      <c r="B23" s="421" t="s">
        <v>770</v>
      </c>
      <c r="C23" s="594"/>
      <c r="D23" s="594"/>
      <c r="E23" s="594"/>
      <c r="F23" s="594"/>
      <c r="G23" s="594"/>
      <c r="H23" s="594"/>
      <c r="I23" s="595">
        <f t="shared" si="0"/>
        <v>0</v>
      </c>
      <c r="J23" s="73"/>
      <c r="K23" s="73"/>
      <c r="L23" s="73"/>
      <c r="M23" s="73"/>
      <c r="N23" s="73"/>
      <c r="O23" s="73"/>
      <c r="P23" s="73"/>
    </row>
    <row r="24" spans="1:16" s="69" customFormat="1" ht="15.75">
      <c r="A24" s="74" t="s">
        <v>424</v>
      </c>
      <c r="B24" s="424" t="s">
        <v>771</v>
      </c>
      <c r="C24" s="594"/>
      <c r="D24" s="594"/>
      <c r="E24" s="594"/>
      <c r="F24" s="594"/>
      <c r="G24" s="594"/>
      <c r="H24" s="594"/>
      <c r="I24" s="595">
        <f t="shared" si="0"/>
        <v>0</v>
      </c>
      <c r="J24" s="73"/>
      <c r="K24" s="73"/>
      <c r="L24" s="73"/>
      <c r="M24" s="73"/>
      <c r="N24" s="73"/>
      <c r="O24" s="73"/>
      <c r="P24" s="73"/>
    </row>
    <row r="25" spans="1:16" s="69" customFormat="1" ht="16.5" thickBot="1">
      <c r="A25" s="72" t="s">
        <v>425</v>
      </c>
      <c r="B25" s="422" t="s">
        <v>772</v>
      </c>
      <c r="C25" s="596">
        <f aca="true" t="shared" si="2" ref="C25:H25">SUM(C18:C24)</f>
        <v>5813582</v>
      </c>
      <c r="D25" s="596">
        <f t="shared" si="2"/>
        <v>0</v>
      </c>
      <c r="E25" s="596">
        <f t="shared" si="2"/>
        <v>0</v>
      </c>
      <c r="F25" s="596">
        <f t="shared" si="2"/>
        <v>19501</v>
      </c>
      <c r="G25" s="596">
        <f t="shared" si="2"/>
        <v>0</v>
      </c>
      <c r="H25" s="596">
        <f t="shared" si="2"/>
        <v>0</v>
      </c>
      <c r="I25" s="597">
        <f t="shared" si="0"/>
        <v>19501</v>
      </c>
      <c r="J25" s="73"/>
      <c r="K25" s="73"/>
      <c r="L25" s="73"/>
      <c r="M25" s="73"/>
      <c r="N25" s="73"/>
      <c r="O25" s="73"/>
      <c r="P25" s="73"/>
    </row>
    <row r="26" spans="1:16" s="69" customFormat="1" ht="12">
      <c r="A26" s="75"/>
      <c r="B26" s="76"/>
      <c r="C26" s="77"/>
      <c r="D26" s="78"/>
      <c r="E26" s="78"/>
      <c r="F26" s="78"/>
      <c r="G26" s="78"/>
      <c r="H26" s="78"/>
      <c r="I26" s="78"/>
      <c r="J26" s="73"/>
      <c r="K26" s="73"/>
      <c r="L26" s="73"/>
      <c r="M26" s="73"/>
      <c r="N26" s="73"/>
      <c r="O26" s="73"/>
      <c r="P26" s="73"/>
    </row>
    <row r="27" spans="1:27" s="69" customFormat="1" ht="12">
      <c r="A27" s="441" t="str">
        <f>'Balance Sheet'!A98</f>
        <v>Date of preparation: 1 March 2017</v>
      </c>
      <c r="B27" s="441"/>
      <c r="C27" s="649" t="s">
        <v>809</v>
      </c>
      <c r="D27" s="649"/>
      <c r="E27" s="649"/>
      <c r="F27" s="455" t="s">
        <v>808</v>
      </c>
      <c r="G27" s="455"/>
      <c r="H27" s="455"/>
      <c r="I27" s="9"/>
      <c r="J27" s="9"/>
      <c r="K27" s="9"/>
      <c r="L27" s="9"/>
      <c r="M27" s="9"/>
      <c r="N27" s="9"/>
      <c r="O27" s="9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9" s="69" customFormat="1" ht="12">
      <c r="A28" s="441"/>
      <c r="B28" s="441"/>
      <c r="C28" s="441"/>
      <c r="D28" s="442"/>
      <c r="E28" s="79"/>
      <c r="F28" s="79"/>
      <c r="G28" s="79"/>
      <c r="H28" s="79"/>
      <c r="I28" s="79"/>
    </row>
    <row r="29" spans="1:9" s="69" customFormat="1" ht="14.25">
      <c r="A29" s="441"/>
      <c r="B29" s="441"/>
      <c r="C29" s="441"/>
      <c r="D29" s="441"/>
      <c r="E29" s="452"/>
      <c r="F29" s="13"/>
      <c r="G29" s="13"/>
      <c r="H29" s="13"/>
      <c r="I29" s="13"/>
    </row>
    <row r="30" spans="1:9" s="69" customFormat="1" ht="14.25">
      <c r="A30" s="441"/>
      <c r="B30" s="441"/>
      <c r="C30" s="441"/>
      <c r="D30" s="442"/>
      <c r="E30" s="87"/>
      <c r="F30" s="13"/>
      <c r="G30" s="13"/>
      <c r="H30" s="13"/>
      <c r="I30" s="13"/>
    </row>
    <row r="31" spans="1:9" s="69" customFormat="1" ht="15">
      <c r="A31" s="89"/>
      <c r="B31" s="89"/>
      <c r="C31" s="452"/>
      <c r="D31" s="90"/>
      <c r="E31" s="90"/>
      <c r="F31" s="81"/>
      <c r="G31" s="81"/>
      <c r="H31" s="81"/>
      <c r="I31" s="81"/>
    </row>
    <row r="32" spans="1:9" s="69" customFormat="1" ht="12">
      <c r="A32" s="6"/>
      <c r="B32" s="80"/>
      <c r="C32" s="6"/>
      <c r="D32" s="81"/>
      <c r="E32" s="81"/>
      <c r="F32" s="81"/>
      <c r="G32" s="81"/>
      <c r="H32" s="81"/>
      <c r="I32" s="81"/>
    </row>
    <row r="33" spans="1:9" s="69" customFormat="1" ht="12">
      <c r="A33" s="6"/>
      <c r="B33" s="80"/>
      <c r="C33" s="6"/>
      <c r="D33" s="81"/>
      <c r="E33" s="81"/>
      <c r="F33" s="81"/>
      <c r="G33" s="81"/>
      <c r="H33" s="81"/>
      <c r="I33" s="81"/>
    </row>
    <row r="34" spans="1:9" s="69" customFormat="1" ht="12">
      <c r="A34" s="6"/>
      <c r="B34" s="80"/>
      <c r="C34" s="6"/>
      <c r="D34" s="81"/>
      <c r="E34" s="81"/>
      <c r="F34" s="81"/>
      <c r="G34" s="81"/>
      <c r="H34" s="81"/>
      <c r="I34" s="81"/>
    </row>
    <row r="35" spans="1:9" s="69" customFormat="1" ht="12">
      <c r="A35" s="6"/>
      <c r="B35" s="80"/>
      <c r="C35" s="6"/>
      <c r="D35" s="81"/>
      <c r="E35" s="81"/>
      <c r="F35" s="81"/>
      <c r="G35" s="81"/>
      <c r="H35" s="81"/>
      <c r="I35" s="81"/>
    </row>
    <row r="36" spans="1:9" s="69" customFormat="1" ht="12">
      <c r="A36" s="6"/>
      <c r="B36" s="80"/>
      <c r="C36" s="6"/>
      <c r="D36" s="81"/>
      <c r="E36" s="81"/>
      <c r="F36" s="81"/>
      <c r="G36" s="81"/>
      <c r="H36" s="81"/>
      <c r="I36" s="81"/>
    </row>
    <row r="37" spans="1:9" s="69" customFormat="1" ht="12">
      <c r="A37" s="6"/>
      <c r="B37" s="80"/>
      <c r="C37" s="6"/>
      <c r="D37" s="81"/>
      <c r="E37" s="81"/>
      <c r="F37" s="81"/>
      <c r="G37" s="81"/>
      <c r="H37" s="81"/>
      <c r="I37" s="81"/>
    </row>
    <row r="38" spans="1:9" s="69" customFormat="1" ht="12">
      <c r="A38" s="6"/>
      <c r="B38" s="80"/>
      <c r="C38" s="6"/>
      <c r="D38" s="81"/>
      <c r="E38" s="81"/>
      <c r="F38" s="81"/>
      <c r="G38" s="81"/>
      <c r="H38" s="81"/>
      <c r="I38" s="81"/>
    </row>
    <row r="39" spans="1:9" s="69" customFormat="1" ht="12">
      <c r="A39" s="6"/>
      <c r="B39" s="80"/>
      <c r="C39" s="6"/>
      <c r="D39" s="81"/>
      <c r="E39" s="81"/>
      <c r="F39" s="81"/>
      <c r="G39" s="81"/>
      <c r="H39" s="81"/>
      <c r="I39" s="81"/>
    </row>
    <row r="40" spans="1:9" s="69" customFormat="1" ht="12">
      <c r="A40" s="6"/>
      <c r="B40" s="80"/>
      <c r="C40" s="6"/>
      <c r="D40" s="81"/>
      <c r="E40" s="81"/>
      <c r="F40" s="81"/>
      <c r="G40" s="81"/>
      <c r="H40" s="81"/>
      <c r="I40" s="81"/>
    </row>
    <row r="41" spans="1:9" s="69" customFormat="1" ht="12">
      <c r="A41" s="6"/>
      <c r="B41" s="80"/>
      <c r="C41" s="6"/>
      <c r="D41" s="81"/>
      <c r="E41" s="81"/>
      <c r="F41" s="81"/>
      <c r="G41" s="81"/>
      <c r="H41" s="81"/>
      <c r="I41" s="81"/>
    </row>
    <row r="42" spans="1:9" s="69" customFormat="1" ht="12">
      <c r="A42" s="6"/>
      <c r="B42" s="80"/>
      <c r="C42" s="6"/>
      <c r="D42" s="81"/>
      <c r="E42" s="81"/>
      <c r="F42" s="81"/>
      <c r="G42" s="81"/>
      <c r="H42" s="81"/>
      <c r="I42" s="81"/>
    </row>
    <row r="43" spans="1:9" s="69" customFormat="1" ht="12">
      <c r="A43" s="6"/>
      <c r="B43" s="80"/>
      <c r="C43" s="6"/>
      <c r="D43" s="81"/>
      <c r="E43" s="81"/>
      <c r="F43" s="81"/>
      <c r="G43" s="81"/>
      <c r="H43" s="81"/>
      <c r="I43" s="81"/>
    </row>
    <row r="44" spans="1:9" s="69" customFormat="1" ht="12">
      <c r="A44" s="6"/>
      <c r="B44" s="80"/>
      <c r="C44" s="6"/>
      <c r="D44" s="81"/>
      <c r="E44" s="81"/>
      <c r="F44" s="81"/>
      <c r="G44" s="81"/>
      <c r="H44" s="81"/>
      <c r="I44" s="81"/>
    </row>
    <row r="45" spans="1:9" s="69" customFormat="1" ht="12">
      <c r="A45" s="6"/>
      <c r="B45" s="80"/>
      <c r="C45" s="6"/>
      <c r="D45" s="81"/>
      <c r="E45" s="81"/>
      <c r="F45" s="81"/>
      <c r="G45" s="81"/>
      <c r="H45" s="81"/>
      <c r="I45" s="81"/>
    </row>
    <row r="46" spans="1:9" s="69" customFormat="1" ht="12">
      <c r="A46" s="6"/>
      <c r="B46" s="80"/>
      <c r="C46" s="6"/>
      <c r="D46" s="81"/>
      <c r="E46" s="81"/>
      <c r="F46" s="81"/>
      <c r="G46" s="81"/>
      <c r="H46" s="81"/>
      <c r="I46" s="81"/>
    </row>
    <row r="47" spans="1:9" s="69" customFormat="1" ht="12">
      <c r="A47" s="6"/>
      <c r="B47" s="80"/>
      <c r="C47" s="6"/>
      <c r="D47" s="81"/>
      <c r="E47" s="81"/>
      <c r="F47" s="81"/>
      <c r="G47" s="81"/>
      <c r="H47" s="81"/>
      <c r="I47" s="81"/>
    </row>
    <row r="48" spans="1:9" s="69" customFormat="1" ht="12">
      <c r="A48" s="6"/>
      <c r="B48" s="80"/>
      <c r="C48" s="6"/>
      <c r="D48" s="81"/>
      <c r="E48" s="81"/>
      <c r="F48" s="81"/>
      <c r="G48" s="81"/>
      <c r="H48" s="81"/>
      <c r="I48" s="81"/>
    </row>
    <row r="49" spans="1:9" s="69" customFormat="1" ht="12">
      <c r="A49" s="6"/>
      <c r="B49" s="80"/>
      <c r="C49" s="6"/>
      <c r="D49" s="81"/>
      <c r="E49" s="81"/>
      <c r="F49" s="81"/>
      <c r="G49" s="81"/>
      <c r="H49" s="81"/>
      <c r="I49" s="81"/>
    </row>
    <row r="50" spans="1:9" s="69" customFormat="1" ht="12">
      <c r="A50" s="6"/>
      <c r="B50" s="80"/>
      <c r="C50" s="6"/>
      <c r="D50" s="81"/>
      <c r="E50" s="81"/>
      <c r="F50" s="81"/>
      <c r="G50" s="81"/>
      <c r="H50" s="81"/>
      <c r="I50" s="81"/>
    </row>
    <row r="51" spans="1:9" s="69" customFormat="1" ht="12">
      <c r="A51" s="6"/>
      <c r="B51" s="80"/>
      <c r="C51" s="6"/>
      <c r="D51" s="81"/>
      <c r="E51" s="81"/>
      <c r="F51" s="81"/>
      <c r="G51" s="81"/>
      <c r="H51" s="81"/>
      <c r="I51" s="81"/>
    </row>
    <row r="52" spans="1:9" s="69" customFormat="1" ht="12">
      <c r="A52" s="6"/>
      <c r="B52" s="80"/>
      <c r="C52" s="6"/>
      <c r="D52" s="81"/>
      <c r="E52" s="81"/>
      <c r="F52" s="81"/>
      <c r="G52" s="81"/>
      <c r="H52" s="81"/>
      <c r="I52" s="81"/>
    </row>
    <row r="53" spans="1:9" s="69" customFormat="1" ht="12">
      <c r="A53" s="6"/>
      <c r="B53" s="80"/>
      <c r="C53" s="6"/>
      <c r="D53" s="81"/>
      <c r="E53" s="81"/>
      <c r="F53" s="81"/>
      <c r="G53" s="81"/>
      <c r="H53" s="81"/>
      <c r="I53" s="81"/>
    </row>
    <row r="54" spans="1:9" s="69" customFormat="1" ht="12">
      <c r="A54" s="6"/>
      <c r="B54" s="80"/>
      <c r="C54" s="6"/>
      <c r="D54" s="81"/>
      <c r="E54" s="81"/>
      <c r="F54" s="81"/>
      <c r="G54" s="81"/>
      <c r="H54" s="81"/>
      <c r="I54" s="81"/>
    </row>
    <row r="55" spans="1:9" s="69" customFormat="1" ht="12">
      <c r="A55" s="6"/>
      <c r="B55" s="80"/>
      <c r="C55" s="6"/>
      <c r="D55" s="81"/>
      <c r="E55" s="81"/>
      <c r="F55" s="81"/>
      <c r="G55" s="81"/>
      <c r="H55" s="81"/>
      <c r="I55" s="81"/>
    </row>
    <row r="56" spans="1:9" s="69" customFormat="1" ht="12">
      <c r="A56" s="6"/>
      <c r="B56" s="80"/>
      <c r="C56" s="6"/>
      <c r="D56" s="81"/>
      <c r="E56" s="81"/>
      <c r="F56" s="81"/>
      <c r="G56" s="81"/>
      <c r="H56" s="81"/>
      <c r="I56" s="81"/>
    </row>
    <row r="57" spans="1:9" s="69" customFormat="1" ht="12">
      <c r="A57" s="6"/>
      <c r="B57" s="80"/>
      <c r="C57" s="6"/>
      <c r="D57" s="81"/>
      <c r="E57" s="81"/>
      <c r="F57" s="81"/>
      <c r="G57" s="81"/>
      <c r="H57" s="81"/>
      <c r="I57" s="81"/>
    </row>
    <row r="58" spans="1:9" s="69" customFormat="1" ht="12">
      <c r="A58" s="6"/>
      <c r="B58" s="80"/>
      <c r="C58" s="6"/>
      <c r="D58" s="81"/>
      <c r="E58" s="81"/>
      <c r="F58" s="81"/>
      <c r="G58" s="81"/>
      <c r="H58" s="81"/>
      <c r="I58" s="81"/>
    </row>
    <row r="59" spans="1:9" s="69" customFormat="1" ht="12">
      <c r="A59" s="6"/>
      <c r="B59" s="80"/>
      <c r="C59" s="6"/>
      <c r="D59" s="81"/>
      <c r="E59" s="81"/>
      <c r="F59" s="81"/>
      <c r="G59" s="81"/>
      <c r="H59" s="81"/>
      <c r="I59" s="81"/>
    </row>
    <row r="60" spans="1:9" s="69" customFormat="1" ht="12">
      <c r="A60" s="6"/>
      <c r="B60" s="80"/>
      <c r="C60" s="6"/>
      <c r="D60" s="81"/>
      <c r="E60" s="81"/>
      <c r="F60" s="81"/>
      <c r="G60" s="81"/>
      <c r="H60" s="81"/>
      <c r="I60" s="81"/>
    </row>
    <row r="61" spans="1:9" s="69" customFormat="1" ht="12">
      <c r="A61" s="6"/>
      <c r="B61" s="80"/>
      <c r="C61" s="6"/>
      <c r="D61" s="81"/>
      <c r="E61" s="81"/>
      <c r="F61" s="81"/>
      <c r="G61" s="81"/>
      <c r="H61" s="81"/>
      <c r="I61" s="81"/>
    </row>
    <row r="62" spans="1:9" s="69" customFormat="1" ht="12">
      <c r="A62" s="6"/>
      <c r="B62" s="80"/>
      <c r="C62" s="6"/>
      <c r="D62" s="81"/>
      <c r="E62" s="81"/>
      <c r="F62" s="81"/>
      <c r="G62" s="81"/>
      <c r="H62" s="81"/>
      <c r="I62" s="81"/>
    </row>
    <row r="63" spans="1:9" s="69" customFormat="1" ht="12">
      <c r="A63" s="6"/>
      <c r="B63" s="80"/>
      <c r="C63" s="6"/>
      <c r="D63" s="81"/>
      <c r="E63" s="81"/>
      <c r="F63" s="81"/>
      <c r="G63" s="81"/>
      <c r="H63" s="81"/>
      <c r="I63" s="81"/>
    </row>
    <row r="64" spans="1:9" s="69" customFormat="1" ht="12">
      <c r="A64" s="6"/>
      <c r="B64" s="80"/>
      <c r="C64" s="6"/>
      <c r="D64" s="81"/>
      <c r="E64" s="81"/>
      <c r="F64" s="81"/>
      <c r="G64" s="81"/>
      <c r="H64" s="81"/>
      <c r="I64" s="81"/>
    </row>
    <row r="65" spans="1:9" s="69" customFormat="1" ht="12">
      <c r="A65" s="6"/>
      <c r="B65" s="80"/>
      <c r="C65" s="6"/>
      <c r="D65" s="81"/>
      <c r="E65" s="81"/>
      <c r="F65" s="81"/>
      <c r="G65" s="81"/>
      <c r="H65" s="81"/>
      <c r="I65" s="81"/>
    </row>
    <row r="66" spans="1:9" s="69" customFormat="1" ht="12">
      <c r="A66" s="6"/>
      <c r="B66" s="80"/>
      <c r="C66" s="6"/>
      <c r="D66" s="81"/>
      <c r="E66" s="81"/>
      <c r="F66" s="81"/>
      <c r="G66" s="81"/>
      <c r="H66" s="81"/>
      <c r="I66" s="81"/>
    </row>
    <row r="67" spans="1:9" s="69" customFormat="1" ht="12">
      <c r="A67" s="6"/>
      <c r="B67" s="80"/>
      <c r="C67" s="6"/>
      <c r="D67" s="81"/>
      <c r="E67" s="81"/>
      <c r="F67" s="81"/>
      <c r="G67" s="81"/>
      <c r="H67" s="81"/>
      <c r="I67" s="81"/>
    </row>
    <row r="68" spans="1:9" s="69" customFormat="1" ht="12">
      <c r="A68" s="6"/>
      <c r="B68" s="80"/>
      <c r="C68" s="6"/>
      <c r="D68" s="81"/>
      <c r="E68" s="81"/>
      <c r="F68" s="81"/>
      <c r="G68" s="81"/>
      <c r="H68" s="81"/>
      <c r="I68" s="81"/>
    </row>
    <row r="69" spans="1:9" s="69" customFormat="1" ht="12">
      <c r="A69" s="6"/>
      <c r="B69" s="80"/>
      <c r="C69" s="6"/>
      <c r="D69" s="81"/>
      <c r="E69" s="81"/>
      <c r="F69" s="81"/>
      <c r="G69" s="81"/>
      <c r="H69" s="81"/>
      <c r="I69" s="81"/>
    </row>
    <row r="70" spans="1:9" s="69" customFormat="1" ht="12">
      <c r="A70" s="6"/>
      <c r="B70" s="80"/>
      <c r="C70" s="6"/>
      <c r="D70" s="81"/>
      <c r="E70" s="81"/>
      <c r="F70" s="81"/>
      <c r="G70" s="81"/>
      <c r="H70" s="81"/>
      <c r="I70" s="81"/>
    </row>
    <row r="71" spans="1:9" s="69" customFormat="1" ht="12">
      <c r="A71" s="6"/>
      <c r="B71" s="80"/>
      <c r="C71" s="6"/>
      <c r="D71" s="81"/>
      <c r="E71" s="81"/>
      <c r="F71" s="81"/>
      <c r="G71" s="81"/>
      <c r="H71" s="81"/>
      <c r="I71" s="81"/>
    </row>
    <row r="72" spans="1:9" s="69" customFormat="1" ht="12">
      <c r="A72" s="6"/>
      <c r="B72" s="80"/>
      <c r="C72" s="6"/>
      <c r="D72" s="81"/>
      <c r="E72" s="81"/>
      <c r="F72" s="81"/>
      <c r="G72" s="81"/>
      <c r="H72" s="81"/>
      <c r="I72" s="81"/>
    </row>
    <row r="73" spans="1:9" s="69" customFormat="1" ht="12">
      <c r="A73" s="6"/>
      <c r="B73" s="80"/>
      <c r="C73" s="6"/>
      <c r="D73" s="81"/>
      <c r="E73" s="81"/>
      <c r="F73" s="81"/>
      <c r="G73" s="81"/>
      <c r="H73" s="81"/>
      <c r="I73" s="81"/>
    </row>
    <row r="74" spans="1:9" s="69" customFormat="1" ht="12">
      <c r="A74" s="6"/>
      <c r="B74" s="80"/>
      <c r="C74" s="6"/>
      <c r="D74" s="81"/>
      <c r="E74" s="81"/>
      <c r="F74" s="81"/>
      <c r="G74" s="81"/>
      <c r="H74" s="81"/>
      <c r="I74" s="81"/>
    </row>
    <row r="75" spans="1:9" s="69" customFormat="1" ht="12">
      <c r="A75" s="6"/>
      <c r="B75" s="80"/>
      <c r="C75" s="6"/>
      <c r="D75" s="81"/>
      <c r="E75" s="81"/>
      <c r="F75" s="81"/>
      <c r="G75" s="81"/>
      <c r="H75" s="81"/>
      <c r="I75" s="81"/>
    </row>
    <row r="76" spans="1:9" s="69" customFormat="1" ht="12">
      <c r="A76" s="6"/>
      <c r="B76" s="80"/>
      <c r="C76" s="6"/>
      <c r="D76" s="81"/>
      <c r="E76" s="81"/>
      <c r="F76" s="81"/>
      <c r="G76" s="81"/>
      <c r="H76" s="81"/>
      <c r="I76" s="81"/>
    </row>
    <row r="77" spans="1:9" s="69" customFormat="1" ht="12">
      <c r="A77" s="6"/>
      <c r="B77" s="80"/>
      <c r="C77" s="6"/>
      <c r="D77" s="81"/>
      <c r="E77" s="81"/>
      <c r="F77" s="81"/>
      <c r="G77" s="81"/>
      <c r="H77" s="81"/>
      <c r="I77" s="81"/>
    </row>
    <row r="78" spans="1:9" s="69" customFormat="1" ht="12">
      <c r="A78" s="6"/>
      <c r="B78" s="80"/>
      <c r="C78" s="6"/>
      <c r="D78" s="81"/>
      <c r="E78" s="81"/>
      <c r="F78" s="81"/>
      <c r="G78" s="81"/>
      <c r="H78" s="81"/>
      <c r="I78" s="81"/>
    </row>
    <row r="79" spans="1:9" s="69" customFormat="1" ht="12">
      <c r="A79" s="6"/>
      <c r="B79" s="80"/>
      <c r="C79" s="6"/>
      <c r="D79" s="81"/>
      <c r="E79" s="81"/>
      <c r="F79" s="81"/>
      <c r="G79" s="81"/>
      <c r="H79" s="81"/>
      <c r="I79" s="81"/>
    </row>
    <row r="80" spans="1:9" s="69" customFormat="1" ht="12">
      <c r="A80" s="6"/>
      <c r="B80" s="80"/>
      <c r="C80" s="6"/>
      <c r="D80" s="81"/>
      <c r="E80" s="81"/>
      <c r="F80" s="81"/>
      <c r="G80" s="81"/>
      <c r="H80" s="81"/>
      <c r="I80" s="81"/>
    </row>
    <row r="81" spans="1:9" s="69" customFormat="1" ht="12">
      <c r="A81" s="6"/>
      <c r="B81" s="80"/>
      <c r="C81" s="6"/>
      <c r="D81" s="81"/>
      <c r="E81" s="81"/>
      <c r="F81" s="81"/>
      <c r="G81" s="81"/>
      <c r="H81" s="81"/>
      <c r="I81" s="81"/>
    </row>
    <row r="82" spans="1:9" s="69" customFormat="1" ht="12">
      <c r="A82" s="6"/>
      <c r="B82" s="80"/>
      <c r="C82" s="6"/>
      <c r="D82" s="81"/>
      <c r="E82" s="81"/>
      <c r="F82" s="81"/>
      <c r="G82" s="81"/>
      <c r="H82" s="81"/>
      <c r="I82" s="81"/>
    </row>
    <row r="83" spans="1:9" s="69" customFormat="1" ht="12">
      <c r="A83" s="6"/>
      <c r="B83" s="80"/>
      <c r="C83" s="6"/>
      <c r="D83" s="81"/>
      <c r="E83" s="81"/>
      <c r="F83" s="81"/>
      <c r="G83" s="81"/>
      <c r="H83" s="81"/>
      <c r="I83" s="81"/>
    </row>
    <row r="84" spans="1:9" s="69" customFormat="1" ht="12">
      <c r="A84" s="6"/>
      <c r="B84" s="80"/>
      <c r="C84" s="6"/>
      <c r="D84" s="81"/>
      <c r="E84" s="81"/>
      <c r="F84" s="81"/>
      <c r="G84" s="81"/>
      <c r="H84" s="81"/>
      <c r="I84" s="81"/>
    </row>
    <row r="85" spans="1:9" s="69" customFormat="1" ht="12">
      <c r="A85" s="6"/>
      <c r="B85" s="80"/>
      <c r="C85" s="6"/>
      <c r="D85" s="81"/>
      <c r="E85" s="81"/>
      <c r="F85" s="81"/>
      <c r="G85" s="81"/>
      <c r="H85" s="81"/>
      <c r="I85" s="81"/>
    </row>
    <row r="86" spans="1:9" s="69" customFormat="1" ht="12">
      <c r="A86" s="6"/>
      <c r="B86" s="80"/>
      <c r="C86" s="6"/>
      <c r="D86" s="81"/>
      <c r="E86" s="81"/>
      <c r="F86" s="81"/>
      <c r="G86" s="81"/>
      <c r="H86" s="81"/>
      <c r="I86" s="81"/>
    </row>
    <row r="87" spans="1:9" s="69" customFormat="1" ht="12">
      <c r="A87" s="6"/>
      <c r="B87" s="80"/>
      <c r="C87" s="6"/>
      <c r="D87" s="81"/>
      <c r="E87" s="81"/>
      <c r="F87" s="81"/>
      <c r="G87" s="81"/>
      <c r="H87" s="81"/>
      <c r="I87" s="81"/>
    </row>
    <row r="88" spans="1:9" s="69" customFormat="1" ht="12">
      <c r="A88" s="6"/>
      <c r="B88" s="80"/>
      <c r="C88" s="6"/>
      <c r="D88" s="81"/>
      <c r="E88" s="81"/>
      <c r="F88" s="81"/>
      <c r="G88" s="81"/>
      <c r="H88" s="81"/>
      <c r="I88" s="81"/>
    </row>
    <row r="89" spans="1:9" s="69" customFormat="1" ht="12">
      <c r="A89" s="6"/>
      <c r="B89" s="80"/>
      <c r="C89" s="6"/>
      <c r="D89" s="81"/>
      <c r="E89" s="81"/>
      <c r="F89" s="81"/>
      <c r="G89" s="81"/>
      <c r="H89" s="81"/>
      <c r="I89" s="81"/>
    </row>
    <row r="90" spans="1:9" s="69" customFormat="1" ht="12">
      <c r="A90" s="6"/>
      <c r="B90" s="80"/>
      <c r="C90" s="6"/>
      <c r="D90" s="81"/>
      <c r="E90" s="81"/>
      <c r="F90" s="81"/>
      <c r="G90" s="81"/>
      <c r="H90" s="81"/>
      <c r="I90" s="81"/>
    </row>
    <row r="91" spans="1:9" s="69" customFormat="1" ht="12">
      <c r="A91" s="6"/>
      <c r="B91" s="80"/>
      <c r="C91" s="6"/>
      <c r="D91" s="81"/>
      <c r="E91" s="81"/>
      <c r="F91" s="81"/>
      <c r="G91" s="81"/>
      <c r="H91" s="81"/>
      <c r="I91" s="81"/>
    </row>
    <row r="92" spans="1:9" s="69" customFormat="1" ht="12">
      <c r="A92" s="6"/>
      <c r="B92" s="80"/>
      <c r="C92" s="6"/>
      <c r="D92" s="81"/>
      <c r="E92" s="81"/>
      <c r="F92" s="81"/>
      <c r="G92" s="81"/>
      <c r="H92" s="81"/>
      <c r="I92" s="81"/>
    </row>
    <row r="93" spans="1:9" s="69" customFormat="1" ht="12">
      <c r="A93" s="6"/>
      <c r="B93" s="80"/>
      <c r="C93" s="6"/>
      <c r="D93" s="81"/>
      <c r="E93" s="81"/>
      <c r="F93" s="81"/>
      <c r="G93" s="81"/>
      <c r="H93" s="81"/>
      <c r="I93" s="81"/>
    </row>
    <row r="94" spans="1:9" s="69" customFormat="1" ht="12">
      <c r="A94" s="6"/>
      <c r="B94" s="80"/>
      <c r="C94" s="6"/>
      <c r="D94" s="81"/>
      <c r="E94" s="81"/>
      <c r="F94" s="81"/>
      <c r="G94" s="81"/>
      <c r="H94" s="81"/>
      <c r="I94" s="81"/>
    </row>
    <row r="95" spans="1:9" s="69" customFormat="1" ht="12">
      <c r="A95" s="6"/>
      <c r="B95" s="80"/>
      <c r="C95" s="6"/>
      <c r="D95" s="81"/>
      <c r="E95" s="81"/>
      <c r="F95" s="81"/>
      <c r="G95" s="81"/>
      <c r="H95" s="81"/>
      <c r="I95" s="81"/>
    </row>
    <row r="96" spans="1:9" s="69" customFormat="1" ht="12">
      <c r="A96" s="6"/>
      <c r="B96" s="80"/>
      <c r="C96" s="6"/>
      <c r="D96" s="81"/>
      <c r="E96" s="81"/>
      <c r="F96" s="81"/>
      <c r="G96" s="81"/>
      <c r="H96" s="81"/>
      <c r="I96" s="81"/>
    </row>
    <row r="97" spans="1:9" s="69" customFormat="1" ht="12">
      <c r="A97" s="6"/>
      <c r="B97" s="80"/>
      <c r="C97" s="6"/>
      <c r="D97" s="81"/>
      <c r="E97" s="81"/>
      <c r="F97" s="81"/>
      <c r="G97" s="81"/>
      <c r="H97" s="81"/>
      <c r="I97" s="81"/>
    </row>
    <row r="98" spans="1:9" s="69" customFormat="1" ht="12">
      <c r="A98" s="6"/>
      <c r="B98" s="80"/>
      <c r="C98" s="6"/>
      <c r="D98" s="81"/>
      <c r="E98" s="81"/>
      <c r="F98" s="81"/>
      <c r="G98" s="81"/>
      <c r="H98" s="81"/>
      <c r="I98" s="81"/>
    </row>
    <row r="99" spans="1:9" s="69" customFormat="1" ht="12">
      <c r="A99" s="6"/>
      <c r="B99" s="80"/>
      <c r="C99" s="6"/>
      <c r="D99" s="81"/>
      <c r="E99" s="81"/>
      <c r="F99" s="81"/>
      <c r="G99" s="81"/>
      <c r="H99" s="81"/>
      <c r="I99" s="81"/>
    </row>
    <row r="100" spans="1:9" s="69" customFormat="1" ht="12">
      <c r="A100" s="6"/>
      <c r="B100" s="80"/>
      <c r="C100" s="6"/>
      <c r="D100" s="81"/>
      <c r="E100" s="81"/>
      <c r="F100" s="81"/>
      <c r="G100" s="81"/>
      <c r="H100" s="81"/>
      <c r="I100" s="81"/>
    </row>
    <row r="101" spans="1:9" s="69" customFormat="1" ht="12">
      <c r="A101" s="6"/>
      <c r="B101" s="80"/>
      <c r="C101" s="6"/>
      <c r="D101" s="81"/>
      <c r="E101" s="81"/>
      <c r="F101" s="81"/>
      <c r="G101" s="81"/>
      <c r="H101" s="81"/>
      <c r="I101" s="81"/>
    </row>
    <row r="102" spans="1:9" s="69" customFormat="1" ht="12">
      <c r="A102" s="6"/>
      <c r="B102" s="80"/>
      <c r="C102" s="6"/>
      <c r="D102" s="81"/>
      <c r="E102" s="81"/>
      <c r="F102" s="81"/>
      <c r="G102" s="81"/>
      <c r="H102" s="81"/>
      <c r="I102" s="81"/>
    </row>
    <row r="103" spans="1:9" s="69" customFormat="1" ht="12">
      <c r="A103" s="6"/>
      <c r="B103" s="80"/>
      <c r="C103" s="6"/>
      <c r="D103" s="81"/>
      <c r="E103" s="81"/>
      <c r="F103" s="81"/>
      <c r="G103" s="81"/>
      <c r="H103" s="81"/>
      <c r="I103" s="81"/>
    </row>
    <row r="104" spans="1:9" s="69" customFormat="1" ht="12">
      <c r="A104" s="6"/>
      <c r="B104" s="80"/>
      <c r="C104" s="6"/>
      <c r="D104" s="81"/>
      <c r="E104" s="81"/>
      <c r="F104" s="81"/>
      <c r="G104" s="81"/>
      <c r="H104" s="81"/>
      <c r="I104" s="81"/>
    </row>
    <row r="105" spans="1:9" s="69" customFormat="1" ht="12">
      <c r="A105" s="6"/>
      <c r="B105" s="80"/>
      <c r="C105" s="6"/>
      <c r="D105" s="81"/>
      <c r="E105" s="81"/>
      <c r="F105" s="81"/>
      <c r="G105" s="81"/>
      <c r="H105" s="81"/>
      <c r="I105" s="81"/>
    </row>
    <row r="106" spans="1:9" s="69" customFormat="1" ht="12">
      <c r="A106" s="6"/>
      <c r="B106" s="80"/>
      <c r="C106" s="6"/>
      <c r="D106" s="81"/>
      <c r="E106" s="81"/>
      <c r="F106" s="81"/>
      <c r="G106" s="81"/>
      <c r="H106" s="81"/>
      <c r="I106" s="81"/>
    </row>
    <row r="107" spans="1:9" s="69" customFormat="1" ht="12">
      <c r="A107" s="6"/>
      <c r="B107" s="80"/>
      <c r="C107" s="6"/>
      <c r="D107" s="81"/>
      <c r="E107" s="81"/>
      <c r="F107" s="81"/>
      <c r="G107" s="81"/>
      <c r="H107" s="81"/>
      <c r="I107" s="81"/>
    </row>
    <row r="108" spans="1:9" s="69" customFormat="1" ht="12">
      <c r="A108" s="6"/>
      <c r="B108" s="80"/>
      <c r="C108" s="6"/>
      <c r="D108" s="81"/>
      <c r="E108" s="81"/>
      <c r="F108" s="81"/>
      <c r="G108" s="81"/>
      <c r="H108" s="81"/>
      <c r="I108" s="81"/>
    </row>
    <row r="109" spans="1:9" s="69" customFormat="1" ht="12">
      <c r="A109" s="6"/>
      <c r="B109" s="80"/>
      <c r="C109" s="6"/>
      <c r="D109" s="81"/>
      <c r="E109" s="81"/>
      <c r="F109" s="81"/>
      <c r="G109" s="81"/>
      <c r="H109" s="81"/>
      <c r="I109" s="81"/>
    </row>
    <row r="110" spans="1:9" s="69" customFormat="1" ht="12">
      <c r="A110" s="6"/>
      <c r="B110" s="80"/>
      <c r="C110" s="6"/>
      <c r="D110" s="81"/>
      <c r="E110" s="81"/>
      <c r="F110" s="81"/>
      <c r="G110" s="81"/>
      <c r="H110" s="81"/>
      <c r="I110" s="81"/>
    </row>
    <row r="111" spans="1:9" s="69" customFormat="1" ht="12">
      <c r="A111" s="6"/>
      <c r="B111" s="80"/>
      <c r="C111" s="6"/>
      <c r="D111" s="81"/>
      <c r="E111" s="81"/>
      <c r="F111" s="81"/>
      <c r="G111" s="81"/>
      <c r="H111" s="81"/>
      <c r="I111" s="81"/>
    </row>
    <row r="112" spans="1:9" s="69" customFormat="1" ht="12">
      <c r="A112" s="6"/>
      <c r="B112" s="80"/>
      <c r="C112" s="6"/>
      <c r="D112" s="81"/>
      <c r="E112" s="81"/>
      <c r="F112" s="81"/>
      <c r="G112" s="81"/>
      <c r="H112" s="81"/>
      <c r="I112" s="81"/>
    </row>
    <row r="113" spans="1:9" s="69" customFormat="1" ht="12">
      <c r="A113" s="6"/>
      <c r="B113" s="80"/>
      <c r="C113" s="6"/>
      <c r="D113" s="81"/>
      <c r="E113" s="81"/>
      <c r="F113" s="81"/>
      <c r="G113" s="81"/>
      <c r="H113" s="81"/>
      <c r="I113" s="81"/>
    </row>
    <row r="114" spans="1:9" s="69" customFormat="1" ht="12">
      <c r="A114" s="6"/>
      <c r="B114" s="80"/>
      <c r="C114" s="6"/>
      <c r="D114" s="81"/>
      <c r="E114" s="81"/>
      <c r="F114" s="81"/>
      <c r="G114" s="81"/>
      <c r="H114" s="81"/>
      <c r="I114" s="81"/>
    </row>
    <row r="115" spans="1:9" s="69" customFormat="1" ht="12">
      <c r="A115" s="6"/>
      <c r="B115" s="80"/>
      <c r="C115" s="6"/>
      <c r="D115" s="81"/>
      <c r="E115" s="81"/>
      <c r="F115" s="81"/>
      <c r="G115" s="81"/>
      <c r="H115" s="81"/>
      <c r="I115" s="81"/>
    </row>
    <row r="116" spans="1:9" s="69" customFormat="1" ht="12">
      <c r="A116" s="6"/>
      <c r="B116" s="80"/>
      <c r="C116" s="6"/>
      <c r="D116" s="81"/>
      <c r="E116" s="81"/>
      <c r="F116" s="81"/>
      <c r="G116" s="81"/>
      <c r="H116" s="81"/>
      <c r="I116" s="81"/>
    </row>
    <row r="117" spans="1:9" s="69" customFormat="1" ht="12">
      <c r="A117" s="6"/>
      <c r="B117" s="80"/>
      <c r="C117" s="6"/>
      <c r="D117" s="81"/>
      <c r="E117" s="81"/>
      <c r="F117" s="81"/>
      <c r="G117" s="81"/>
      <c r="H117" s="81"/>
      <c r="I117" s="81"/>
    </row>
    <row r="118" spans="4:9" ht="12">
      <c r="D118" s="81"/>
      <c r="E118" s="81"/>
      <c r="F118" s="81"/>
      <c r="G118" s="81"/>
      <c r="H118" s="81"/>
      <c r="I118" s="81"/>
    </row>
    <row r="119" spans="4:9" ht="12">
      <c r="D119" s="81"/>
      <c r="E119" s="81"/>
      <c r="F119" s="81"/>
      <c r="G119" s="81"/>
      <c r="H119" s="81"/>
      <c r="I119" s="81"/>
    </row>
    <row r="120" spans="4:9" ht="12">
      <c r="D120" s="81"/>
      <c r="E120" s="81"/>
      <c r="F120" s="81"/>
      <c r="G120" s="81"/>
      <c r="H120" s="81"/>
      <c r="I120" s="81"/>
    </row>
    <row r="121" spans="4:9" ht="12">
      <c r="D121" s="81"/>
      <c r="E121" s="81"/>
      <c r="F121" s="81"/>
      <c r="G121" s="81"/>
      <c r="H121" s="81"/>
      <c r="I121" s="81"/>
    </row>
    <row r="122" spans="4:9" ht="12">
      <c r="D122" s="81"/>
      <c r="E122" s="81"/>
      <c r="F122" s="81"/>
      <c r="G122" s="81"/>
      <c r="H122" s="81"/>
      <c r="I122" s="81"/>
    </row>
    <row r="123" spans="4:9" ht="12">
      <c r="D123" s="81"/>
      <c r="E123" s="81"/>
      <c r="F123" s="81"/>
      <c r="G123" s="81"/>
      <c r="H123" s="81"/>
      <c r="I123" s="81"/>
    </row>
    <row r="124" spans="4:9" ht="12">
      <c r="D124" s="81"/>
      <c r="E124" s="81"/>
      <c r="F124" s="81"/>
      <c r="G124" s="81"/>
      <c r="H124" s="81"/>
      <c r="I124" s="81"/>
    </row>
    <row r="125" spans="4:9" ht="12">
      <c r="D125" s="81"/>
      <c r="E125" s="81"/>
      <c r="F125" s="81"/>
      <c r="G125" s="81"/>
      <c r="H125" s="81"/>
      <c r="I125" s="81"/>
    </row>
    <row r="126" spans="4:9" ht="12">
      <c r="D126" s="81"/>
      <c r="E126" s="81"/>
      <c r="F126" s="81"/>
      <c r="G126" s="81"/>
      <c r="H126" s="81"/>
      <c r="I126" s="81"/>
    </row>
    <row r="127" spans="4:9" ht="12">
      <c r="D127" s="81"/>
      <c r="E127" s="81"/>
      <c r="F127" s="81"/>
      <c r="G127" s="81"/>
      <c r="H127" s="81"/>
      <c r="I127" s="81"/>
    </row>
    <row r="128" spans="4:9" ht="12">
      <c r="D128" s="81"/>
      <c r="E128" s="81"/>
      <c r="F128" s="81"/>
      <c r="G128" s="81"/>
      <c r="H128" s="81"/>
      <c r="I128" s="81"/>
    </row>
    <row r="129" spans="4:9" ht="12">
      <c r="D129" s="81"/>
      <c r="E129" s="81"/>
      <c r="F129" s="81"/>
      <c r="G129" s="81"/>
      <c r="H129" s="81"/>
      <c r="I129" s="81"/>
    </row>
    <row r="130" spans="4:9" ht="12">
      <c r="D130" s="81"/>
      <c r="E130" s="81"/>
      <c r="F130" s="81"/>
      <c r="G130" s="81"/>
      <c r="H130" s="81"/>
      <c r="I130" s="81"/>
    </row>
    <row r="131" spans="4:9" ht="12">
      <c r="D131" s="81"/>
      <c r="E131" s="81"/>
      <c r="F131" s="81"/>
      <c r="G131" s="81"/>
      <c r="H131" s="81"/>
      <c r="I131" s="81"/>
    </row>
    <row r="132" spans="4:9" ht="12">
      <c r="D132" s="81"/>
      <c r="E132" s="81"/>
      <c r="F132" s="81"/>
      <c r="G132" s="81"/>
      <c r="H132" s="81"/>
      <c r="I132" s="81"/>
    </row>
    <row r="133" spans="4:9" ht="12">
      <c r="D133" s="81"/>
      <c r="E133" s="81"/>
      <c r="F133" s="81"/>
      <c r="G133" s="81"/>
      <c r="H133" s="81"/>
      <c r="I133" s="81"/>
    </row>
    <row r="134" spans="4:9" ht="12">
      <c r="D134" s="81"/>
      <c r="E134" s="81"/>
      <c r="F134" s="81"/>
      <c r="G134" s="81"/>
      <c r="H134" s="81"/>
      <c r="I134" s="81"/>
    </row>
    <row r="135" spans="4:9" ht="12">
      <c r="D135" s="81"/>
      <c r="E135" s="81"/>
      <c r="F135" s="81"/>
      <c r="G135" s="81"/>
      <c r="H135" s="81"/>
      <c r="I135" s="81"/>
    </row>
    <row r="136" spans="4:9" ht="12">
      <c r="D136" s="81"/>
      <c r="E136" s="81"/>
      <c r="F136" s="81"/>
      <c r="G136" s="81"/>
      <c r="H136" s="81"/>
      <c r="I136" s="81"/>
    </row>
    <row r="137" spans="4:9" ht="12">
      <c r="D137" s="81"/>
      <c r="E137" s="81"/>
      <c r="F137" s="81"/>
      <c r="G137" s="81"/>
      <c r="H137" s="81"/>
      <c r="I137" s="81"/>
    </row>
    <row r="138" spans="4:9" ht="12">
      <c r="D138" s="81"/>
      <c r="E138" s="81"/>
      <c r="F138" s="81"/>
      <c r="G138" s="81"/>
      <c r="H138" s="81"/>
      <c r="I138" s="81"/>
    </row>
    <row r="139" spans="4:9" ht="12">
      <c r="D139" s="81"/>
      <c r="E139" s="81"/>
      <c r="F139" s="81"/>
      <c r="G139" s="81"/>
      <c r="H139" s="81"/>
      <c r="I139" s="81"/>
    </row>
    <row r="140" spans="4:9" ht="12">
      <c r="D140" s="81"/>
      <c r="E140" s="81"/>
      <c r="F140" s="81"/>
      <c r="G140" s="81"/>
      <c r="H140" s="81"/>
      <c r="I140" s="81"/>
    </row>
    <row r="141" spans="4:9" ht="12">
      <c r="D141" s="81"/>
      <c r="E141" s="81"/>
      <c r="F141" s="81"/>
      <c r="G141" s="81"/>
      <c r="H141" s="81"/>
      <c r="I141" s="81"/>
    </row>
    <row r="142" spans="4:9" ht="12">
      <c r="D142" s="81"/>
      <c r="E142" s="81"/>
      <c r="F142" s="81"/>
      <c r="G142" s="81"/>
      <c r="H142" s="81"/>
      <c r="I142" s="81"/>
    </row>
    <row r="143" spans="4:9" ht="12">
      <c r="D143" s="81"/>
      <c r="E143" s="81"/>
      <c r="F143" s="81"/>
      <c r="G143" s="81"/>
      <c r="H143" s="81"/>
      <c r="I143" s="81"/>
    </row>
    <row r="144" spans="4:9" ht="12">
      <c r="D144" s="81"/>
      <c r="E144" s="81"/>
      <c r="F144" s="81"/>
      <c r="G144" s="81"/>
      <c r="H144" s="81"/>
      <c r="I144" s="81"/>
    </row>
    <row r="145" spans="4:9" ht="12">
      <c r="D145" s="81"/>
      <c r="E145" s="81"/>
      <c r="F145" s="81"/>
      <c r="G145" s="81"/>
      <c r="H145" s="81"/>
      <c r="I145" s="81"/>
    </row>
    <row r="146" spans="4:9" ht="12">
      <c r="D146" s="81"/>
      <c r="E146" s="81"/>
      <c r="F146" s="81"/>
      <c r="G146" s="81"/>
      <c r="H146" s="81"/>
      <c r="I146" s="81"/>
    </row>
    <row r="147" spans="4:9" ht="12">
      <c r="D147" s="81"/>
      <c r="E147" s="81"/>
      <c r="F147" s="81"/>
      <c r="G147" s="81"/>
      <c r="H147" s="81"/>
      <c r="I147" s="81"/>
    </row>
    <row r="148" spans="4:9" ht="12">
      <c r="D148" s="81"/>
      <c r="E148" s="81"/>
      <c r="F148" s="81"/>
      <c r="G148" s="81"/>
      <c r="H148" s="81"/>
      <c r="I148" s="81"/>
    </row>
    <row r="149" spans="4:9" ht="12">
      <c r="D149" s="81"/>
      <c r="E149" s="81"/>
      <c r="F149" s="81"/>
      <c r="G149" s="81"/>
      <c r="H149" s="81"/>
      <c r="I149" s="81"/>
    </row>
    <row r="150" spans="4:9" ht="12">
      <c r="D150" s="81"/>
      <c r="E150" s="81"/>
      <c r="F150" s="81"/>
      <c r="G150" s="81"/>
      <c r="H150" s="81"/>
      <c r="I150" s="81"/>
    </row>
    <row r="151" spans="4:9" ht="12">
      <c r="D151" s="81"/>
      <c r="E151" s="81"/>
      <c r="F151" s="81"/>
      <c r="G151" s="81"/>
      <c r="H151" s="81"/>
      <c r="I151" s="81"/>
    </row>
    <row r="152" spans="4:9" ht="12">
      <c r="D152" s="81"/>
      <c r="E152" s="81"/>
      <c r="F152" s="81"/>
      <c r="G152" s="81"/>
      <c r="H152" s="81"/>
      <c r="I152" s="81"/>
    </row>
    <row r="153" spans="4:9" ht="12">
      <c r="D153" s="81"/>
      <c r="E153" s="81"/>
      <c r="F153" s="81"/>
      <c r="G153" s="81"/>
      <c r="H153" s="81"/>
      <c r="I153" s="81"/>
    </row>
    <row r="154" spans="4:9" ht="12">
      <c r="D154" s="81"/>
      <c r="E154" s="81"/>
      <c r="F154" s="81"/>
      <c r="G154" s="81"/>
      <c r="H154" s="81"/>
      <c r="I154" s="81"/>
    </row>
    <row r="155" spans="4:9" ht="12">
      <c r="D155" s="81"/>
      <c r="E155" s="81"/>
      <c r="F155" s="81"/>
      <c r="G155" s="81"/>
      <c r="H155" s="81"/>
      <c r="I155" s="81"/>
    </row>
    <row r="156" spans="4:9" ht="12">
      <c r="D156" s="81"/>
      <c r="E156" s="81"/>
      <c r="F156" s="81"/>
      <c r="G156" s="81"/>
      <c r="H156" s="81"/>
      <c r="I156" s="81"/>
    </row>
    <row r="157" spans="4:9" ht="12">
      <c r="D157" s="81"/>
      <c r="E157" s="81"/>
      <c r="F157" s="81"/>
      <c r="G157" s="81"/>
      <c r="H157" s="81"/>
      <c r="I157" s="81"/>
    </row>
    <row r="158" spans="4:9" ht="12">
      <c r="D158" s="81"/>
      <c r="E158" s="81"/>
      <c r="F158" s="81"/>
      <c r="G158" s="81"/>
      <c r="H158" s="81"/>
      <c r="I158" s="81"/>
    </row>
    <row r="159" spans="4:9" ht="12">
      <c r="D159" s="81"/>
      <c r="E159" s="81"/>
      <c r="F159" s="81"/>
      <c r="G159" s="81"/>
      <c r="H159" s="81"/>
      <c r="I159" s="81"/>
    </row>
    <row r="160" spans="4:9" ht="12">
      <c r="D160" s="81"/>
      <c r="E160" s="81"/>
      <c r="F160" s="81"/>
      <c r="G160" s="81"/>
      <c r="H160" s="81"/>
      <c r="I160" s="81"/>
    </row>
    <row r="161" spans="4:9" ht="12">
      <c r="D161" s="81"/>
      <c r="E161" s="81"/>
      <c r="F161" s="81"/>
      <c r="G161" s="81"/>
      <c r="H161" s="81"/>
      <c r="I161" s="81"/>
    </row>
    <row r="162" spans="4:9" ht="12">
      <c r="D162" s="81"/>
      <c r="E162" s="81"/>
      <c r="F162" s="81"/>
      <c r="G162" s="81"/>
      <c r="H162" s="81"/>
      <c r="I162" s="81"/>
    </row>
    <row r="163" spans="4:9" ht="12">
      <c r="D163" s="81"/>
      <c r="E163" s="81"/>
      <c r="F163" s="81"/>
      <c r="G163" s="81"/>
      <c r="H163" s="81"/>
      <c r="I163" s="81"/>
    </row>
    <row r="164" spans="4:9" ht="12">
      <c r="D164" s="81"/>
      <c r="E164" s="81"/>
      <c r="F164" s="81"/>
      <c r="G164" s="81"/>
      <c r="H164" s="81"/>
      <c r="I164" s="81"/>
    </row>
    <row r="165" spans="4:9" ht="12">
      <c r="D165" s="81"/>
      <c r="E165" s="81"/>
      <c r="F165" s="81"/>
      <c r="G165" s="81"/>
      <c r="H165" s="81"/>
      <c r="I165" s="81"/>
    </row>
    <row r="166" spans="4:9" ht="12">
      <c r="D166" s="81"/>
      <c r="E166" s="81"/>
      <c r="F166" s="81"/>
      <c r="G166" s="81"/>
      <c r="H166" s="81"/>
      <c r="I166" s="81"/>
    </row>
    <row r="167" spans="4:9" ht="12">
      <c r="D167" s="81"/>
      <c r="E167" s="81"/>
      <c r="F167" s="81"/>
      <c r="G167" s="81"/>
      <c r="H167" s="81"/>
      <c r="I167" s="81"/>
    </row>
    <row r="168" spans="4:9" ht="12">
      <c r="D168" s="81"/>
      <c r="E168" s="81"/>
      <c r="F168" s="81"/>
      <c r="G168" s="81"/>
      <c r="H168" s="81"/>
      <c r="I168" s="81"/>
    </row>
    <row r="169" spans="4:9" ht="12">
      <c r="D169" s="81"/>
      <c r="E169" s="81"/>
      <c r="F169" s="81"/>
      <c r="G169" s="81"/>
      <c r="H169" s="81"/>
      <c r="I169" s="81"/>
    </row>
    <row r="170" spans="4:9" ht="12">
      <c r="D170" s="81"/>
      <c r="E170" s="81"/>
      <c r="F170" s="81"/>
      <c r="G170" s="81"/>
      <c r="H170" s="81"/>
      <c r="I170" s="81"/>
    </row>
    <row r="171" spans="4:9" ht="12">
      <c r="D171" s="81"/>
      <c r="E171" s="81"/>
      <c r="F171" s="81"/>
      <c r="G171" s="81"/>
      <c r="H171" s="81"/>
      <c r="I171" s="81"/>
    </row>
    <row r="172" spans="4:9" ht="12">
      <c r="D172" s="81"/>
      <c r="E172" s="81"/>
      <c r="F172" s="81"/>
      <c r="G172" s="81"/>
      <c r="H172" s="81"/>
      <c r="I172" s="81"/>
    </row>
    <row r="173" spans="4:9" ht="12">
      <c r="D173" s="81"/>
      <c r="E173" s="81"/>
      <c r="F173" s="81"/>
      <c r="G173" s="81"/>
      <c r="H173" s="81"/>
      <c r="I173" s="81"/>
    </row>
    <row r="174" spans="4:9" ht="12">
      <c r="D174" s="81"/>
      <c r="E174" s="81"/>
      <c r="F174" s="81"/>
      <c r="G174" s="81"/>
      <c r="H174" s="81"/>
      <c r="I174" s="81"/>
    </row>
    <row r="175" spans="4:9" ht="12">
      <c r="D175" s="81"/>
      <c r="E175" s="81"/>
      <c r="F175" s="81"/>
      <c r="G175" s="81"/>
      <c r="H175" s="81"/>
      <c r="I175" s="81"/>
    </row>
    <row r="176" spans="4:9" ht="12">
      <c r="D176" s="81"/>
      <c r="E176" s="81"/>
      <c r="F176" s="81"/>
      <c r="G176" s="81"/>
      <c r="H176" s="81"/>
      <c r="I176" s="81"/>
    </row>
    <row r="177" spans="4:9" ht="12">
      <c r="D177" s="81"/>
      <c r="E177" s="81"/>
      <c r="F177" s="81"/>
      <c r="G177" s="81"/>
      <c r="H177" s="81"/>
      <c r="I177" s="81"/>
    </row>
    <row r="178" spans="4:9" ht="12">
      <c r="D178" s="81"/>
      <c r="E178" s="81"/>
      <c r="F178" s="81"/>
      <c r="G178" s="81"/>
      <c r="H178" s="81"/>
      <c r="I178" s="81"/>
    </row>
    <row r="179" spans="4:9" ht="12">
      <c r="D179" s="81"/>
      <c r="E179" s="81"/>
      <c r="F179" s="81"/>
      <c r="G179" s="81"/>
      <c r="H179" s="81"/>
      <c r="I179" s="81"/>
    </row>
    <row r="180" spans="4:9" ht="12">
      <c r="D180" s="81"/>
      <c r="E180" s="81"/>
      <c r="F180" s="81"/>
      <c r="G180" s="81"/>
      <c r="H180" s="81"/>
      <c r="I180" s="81"/>
    </row>
    <row r="181" spans="4:9" ht="12">
      <c r="D181" s="81"/>
      <c r="E181" s="81"/>
      <c r="F181" s="81"/>
      <c r="G181" s="81"/>
      <c r="H181" s="81"/>
      <c r="I181" s="81"/>
    </row>
    <row r="182" spans="4:9" ht="12">
      <c r="D182" s="81"/>
      <c r="E182" s="81"/>
      <c r="F182" s="81"/>
      <c r="G182" s="81"/>
      <c r="H182" s="81"/>
      <c r="I182" s="81"/>
    </row>
    <row r="183" spans="4:9" ht="12">
      <c r="D183" s="81"/>
      <c r="E183" s="81"/>
      <c r="F183" s="81"/>
      <c r="G183" s="81"/>
      <c r="H183" s="81"/>
      <c r="I183" s="81"/>
    </row>
    <row r="184" spans="4:9" ht="12">
      <c r="D184" s="81"/>
      <c r="E184" s="81"/>
      <c r="F184" s="81"/>
      <c r="G184" s="81"/>
      <c r="H184" s="81"/>
      <c r="I184" s="81"/>
    </row>
    <row r="185" spans="4:9" ht="12">
      <c r="D185" s="81"/>
      <c r="E185" s="81"/>
      <c r="F185" s="81"/>
      <c r="G185" s="81"/>
      <c r="H185" s="81"/>
      <c r="I185" s="81"/>
    </row>
    <row r="186" spans="4:9" ht="12">
      <c r="D186" s="81"/>
      <c r="E186" s="81"/>
      <c r="F186" s="81"/>
      <c r="G186" s="81"/>
      <c r="H186" s="81"/>
      <c r="I186" s="81"/>
    </row>
    <row r="187" spans="4:9" ht="12">
      <c r="D187" s="81"/>
      <c r="E187" s="81"/>
      <c r="F187" s="81"/>
      <c r="G187" s="81"/>
      <c r="H187" s="81"/>
      <c r="I187" s="81"/>
    </row>
    <row r="188" spans="4:9" ht="12">
      <c r="D188" s="81"/>
      <c r="E188" s="81"/>
      <c r="F188" s="81"/>
      <c r="G188" s="81"/>
      <c r="H188" s="81"/>
      <c r="I188" s="81"/>
    </row>
    <row r="189" spans="4:9" ht="12">
      <c r="D189" s="81"/>
      <c r="E189" s="81"/>
      <c r="F189" s="81"/>
      <c r="G189" s="81"/>
      <c r="H189" s="81"/>
      <c r="I189" s="81"/>
    </row>
    <row r="190" spans="4:9" ht="12">
      <c r="D190" s="81"/>
      <c r="E190" s="81"/>
      <c r="F190" s="81"/>
      <c r="G190" s="81"/>
      <c r="H190" s="81"/>
      <c r="I190" s="81"/>
    </row>
    <row r="191" spans="4:9" ht="12">
      <c r="D191" s="81"/>
      <c r="E191" s="81"/>
      <c r="F191" s="81"/>
      <c r="G191" s="81"/>
      <c r="H191" s="81"/>
      <c r="I191" s="81"/>
    </row>
    <row r="192" spans="4:9" ht="12">
      <c r="D192" s="81"/>
      <c r="E192" s="81"/>
      <c r="F192" s="81"/>
      <c r="G192" s="81"/>
      <c r="H192" s="81"/>
      <c r="I192" s="81"/>
    </row>
    <row r="193" spans="4:9" ht="12">
      <c r="D193" s="81"/>
      <c r="E193" s="81"/>
      <c r="F193" s="81"/>
      <c r="G193" s="81"/>
      <c r="H193" s="81"/>
      <c r="I193" s="81"/>
    </row>
    <row r="194" spans="4:9" ht="12">
      <c r="D194" s="81"/>
      <c r="E194" s="81"/>
      <c r="F194" s="81"/>
      <c r="G194" s="81"/>
      <c r="H194" s="81"/>
      <c r="I194" s="81"/>
    </row>
    <row r="195" spans="4:9" ht="12">
      <c r="D195" s="81"/>
      <c r="E195" s="81"/>
      <c r="F195" s="81"/>
      <c r="G195" s="81"/>
      <c r="H195" s="81"/>
      <c r="I195" s="81"/>
    </row>
    <row r="196" spans="4:9" ht="12">
      <c r="D196" s="81"/>
      <c r="E196" s="81"/>
      <c r="F196" s="81"/>
      <c r="G196" s="81"/>
      <c r="H196" s="81"/>
      <c r="I196" s="81"/>
    </row>
    <row r="197" spans="4:9" ht="12">
      <c r="D197" s="81"/>
      <c r="E197" s="81"/>
      <c r="F197" s="81"/>
      <c r="G197" s="81"/>
      <c r="H197" s="81"/>
      <c r="I197" s="81"/>
    </row>
    <row r="198" spans="4:9" ht="12">
      <c r="D198" s="81"/>
      <c r="E198" s="81"/>
      <c r="F198" s="81"/>
      <c r="G198" s="81"/>
      <c r="H198" s="81"/>
      <c r="I198" s="81"/>
    </row>
    <row r="199" spans="4:9" ht="12">
      <c r="D199" s="81"/>
      <c r="E199" s="81"/>
      <c r="F199" s="81"/>
      <c r="G199" s="81"/>
      <c r="H199" s="81"/>
      <c r="I199" s="81"/>
    </row>
    <row r="200" spans="4:9" ht="12">
      <c r="D200" s="81"/>
      <c r="E200" s="81"/>
      <c r="F200" s="81"/>
      <c r="G200" s="81"/>
      <c r="H200" s="81"/>
      <c r="I200" s="81"/>
    </row>
    <row r="201" spans="4:9" ht="12">
      <c r="D201" s="81"/>
      <c r="E201" s="81"/>
      <c r="F201" s="81"/>
      <c r="G201" s="81"/>
      <c r="H201" s="81"/>
      <c r="I201" s="81"/>
    </row>
    <row r="202" spans="4:9" ht="12">
      <c r="D202" s="81"/>
      <c r="E202" s="81"/>
      <c r="F202" s="81"/>
      <c r="G202" s="81"/>
      <c r="H202" s="81"/>
      <c r="I202" s="81"/>
    </row>
    <row r="203" spans="4:9" ht="12">
      <c r="D203" s="81"/>
      <c r="E203" s="81"/>
      <c r="F203" s="81"/>
      <c r="G203" s="81"/>
      <c r="H203" s="81"/>
      <c r="I203" s="81"/>
    </row>
    <row r="204" spans="4:9" ht="12">
      <c r="D204" s="81"/>
      <c r="E204" s="81"/>
      <c r="F204" s="81"/>
      <c r="G204" s="81"/>
      <c r="H204" s="81"/>
      <c r="I204" s="81"/>
    </row>
    <row r="205" spans="4:9" ht="12">
      <c r="D205" s="81"/>
      <c r="E205" s="81"/>
      <c r="F205" s="81"/>
      <c r="G205" s="81"/>
      <c r="H205" s="81"/>
      <c r="I205" s="81"/>
    </row>
    <row r="206" spans="4:9" ht="12">
      <c r="D206" s="81"/>
      <c r="E206" s="81"/>
      <c r="F206" s="81"/>
      <c r="G206" s="81"/>
      <c r="H206" s="81"/>
      <c r="I206" s="81"/>
    </row>
    <row r="207" spans="4:9" ht="12">
      <c r="D207" s="81"/>
      <c r="E207" s="81"/>
      <c r="F207" s="81"/>
      <c r="G207" s="81"/>
      <c r="H207" s="81"/>
      <c r="I207" s="81"/>
    </row>
    <row r="208" spans="4:9" ht="12">
      <c r="D208" s="81"/>
      <c r="E208" s="81"/>
      <c r="F208" s="81"/>
      <c r="G208" s="81"/>
      <c r="H208" s="81"/>
      <c r="I208" s="81"/>
    </row>
    <row r="209" spans="4:9" ht="12">
      <c r="D209" s="81"/>
      <c r="E209" s="81"/>
      <c r="F209" s="81"/>
      <c r="G209" s="81"/>
      <c r="H209" s="81"/>
      <c r="I209" s="81"/>
    </row>
    <row r="210" spans="4:9" ht="12">
      <c r="D210" s="81"/>
      <c r="E210" s="81"/>
      <c r="F210" s="81"/>
      <c r="G210" s="81"/>
      <c r="H210" s="81"/>
      <c r="I210" s="81"/>
    </row>
    <row r="211" spans="4:9" ht="12">
      <c r="D211" s="81"/>
      <c r="E211" s="81"/>
      <c r="F211" s="81"/>
      <c r="G211" s="81"/>
      <c r="H211" s="81"/>
      <c r="I211" s="81"/>
    </row>
    <row r="212" spans="4:9" ht="12">
      <c r="D212" s="81"/>
      <c r="E212" s="81"/>
      <c r="F212" s="81"/>
      <c r="G212" s="81"/>
      <c r="H212" s="81"/>
      <c r="I212" s="81"/>
    </row>
    <row r="213" spans="4:9" ht="12">
      <c r="D213" s="81"/>
      <c r="E213" s="81"/>
      <c r="F213" s="81"/>
      <c r="G213" s="81"/>
      <c r="H213" s="81"/>
      <c r="I213" s="81"/>
    </row>
    <row r="214" spans="4:9" ht="12">
      <c r="D214" s="81"/>
      <c r="E214" s="81"/>
      <c r="F214" s="81"/>
      <c r="G214" s="81"/>
      <c r="H214" s="81"/>
      <c r="I214" s="81"/>
    </row>
    <row r="215" spans="4:9" ht="12">
      <c r="D215" s="81"/>
      <c r="E215" s="81"/>
      <c r="F215" s="81"/>
      <c r="G215" s="81"/>
      <c r="H215" s="81"/>
      <c r="I215" s="81"/>
    </row>
    <row r="216" spans="4:9" ht="12">
      <c r="D216" s="81"/>
      <c r="E216" s="81"/>
      <c r="F216" s="81"/>
      <c r="G216" s="81"/>
      <c r="H216" s="81"/>
      <c r="I216" s="81"/>
    </row>
    <row r="217" spans="4:9" ht="12">
      <c r="D217" s="81"/>
      <c r="E217" s="81"/>
      <c r="F217" s="81"/>
      <c r="G217" s="81"/>
      <c r="H217" s="81"/>
      <c r="I217" s="81"/>
    </row>
    <row r="218" spans="4:9" ht="12">
      <c r="D218" s="81"/>
      <c r="E218" s="81"/>
      <c r="F218" s="81"/>
      <c r="G218" s="81"/>
      <c r="H218" s="81"/>
      <c r="I218" s="81"/>
    </row>
    <row r="219" spans="4:9" ht="12">
      <c r="D219" s="81"/>
      <c r="E219" s="81"/>
      <c r="F219" s="81"/>
      <c r="G219" s="81"/>
      <c r="H219" s="81"/>
      <c r="I219" s="81"/>
    </row>
    <row r="220" spans="4:9" ht="12">
      <c r="D220" s="81"/>
      <c r="E220" s="81"/>
      <c r="F220" s="81"/>
      <c r="G220" s="81"/>
      <c r="H220" s="81"/>
      <c r="I220" s="81"/>
    </row>
    <row r="221" spans="4:9" ht="12">
      <c r="D221" s="81"/>
      <c r="E221" s="81"/>
      <c r="F221" s="81"/>
      <c r="G221" s="81"/>
      <c r="H221" s="81"/>
      <c r="I221" s="81"/>
    </row>
    <row r="222" spans="4:9" ht="12">
      <c r="D222" s="81"/>
      <c r="E222" s="81"/>
      <c r="F222" s="81"/>
      <c r="G222" s="81"/>
      <c r="H222" s="81"/>
      <c r="I222" s="81"/>
    </row>
    <row r="223" spans="4:9" ht="12">
      <c r="D223" s="81"/>
      <c r="E223" s="81"/>
      <c r="F223" s="81"/>
      <c r="G223" s="81"/>
      <c r="H223" s="81"/>
      <c r="I223" s="81"/>
    </row>
    <row r="224" spans="4:9" ht="12">
      <c r="D224" s="81"/>
      <c r="E224" s="81"/>
      <c r="F224" s="81"/>
      <c r="G224" s="81"/>
      <c r="H224" s="81"/>
      <c r="I224" s="81"/>
    </row>
    <row r="225" spans="4:9" ht="12">
      <c r="D225" s="81"/>
      <c r="E225" s="81"/>
      <c r="F225" s="81"/>
      <c r="G225" s="81"/>
      <c r="H225" s="81"/>
      <c r="I225" s="81"/>
    </row>
    <row r="226" spans="4:9" ht="12">
      <c r="D226" s="81"/>
      <c r="E226" s="81"/>
      <c r="F226" s="81"/>
      <c r="G226" s="81"/>
      <c r="H226" s="81"/>
      <c r="I226" s="81"/>
    </row>
    <row r="227" spans="4:9" ht="12">
      <c r="D227" s="81"/>
      <c r="E227" s="81"/>
      <c r="F227" s="81"/>
      <c r="G227" s="81"/>
      <c r="H227" s="81"/>
      <c r="I227" s="81"/>
    </row>
    <row r="228" spans="4:9" ht="12">
      <c r="D228" s="81"/>
      <c r="E228" s="81"/>
      <c r="F228" s="81"/>
      <c r="G228" s="81"/>
      <c r="H228" s="81"/>
      <c r="I228" s="81"/>
    </row>
    <row r="229" spans="4:9" ht="12">
      <c r="D229" s="81"/>
      <c r="E229" s="81"/>
      <c r="F229" s="81"/>
      <c r="G229" s="81"/>
      <c r="H229" s="81"/>
      <c r="I229" s="81"/>
    </row>
    <row r="230" spans="4:9" ht="12">
      <c r="D230" s="81"/>
      <c r="E230" s="81"/>
      <c r="F230" s="81"/>
      <c r="G230" s="81"/>
      <c r="H230" s="81"/>
      <c r="I230" s="81"/>
    </row>
    <row r="231" spans="4:9" ht="12">
      <c r="D231" s="81"/>
      <c r="E231" s="81"/>
      <c r="F231" s="81"/>
      <c r="G231" s="81"/>
      <c r="H231" s="81"/>
      <c r="I231" s="81"/>
    </row>
    <row r="232" spans="4:9" ht="12">
      <c r="D232" s="81"/>
      <c r="E232" s="81"/>
      <c r="F232" s="81"/>
      <c r="G232" s="81"/>
      <c r="H232" s="81"/>
      <c r="I232" s="81"/>
    </row>
    <row r="233" spans="4:9" ht="12">
      <c r="D233" s="81"/>
      <c r="E233" s="81"/>
      <c r="F233" s="81"/>
      <c r="G233" s="81"/>
      <c r="H233" s="81"/>
      <c r="I233" s="81"/>
    </row>
    <row r="234" spans="4:9" ht="12">
      <c r="D234" s="81"/>
      <c r="E234" s="81"/>
      <c r="F234" s="81"/>
      <c r="G234" s="81"/>
      <c r="H234" s="81"/>
      <c r="I234" s="81"/>
    </row>
    <row r="235" spans="4:9" ht="12">
      <c r="D235" s="81"/>
      <c r="E235" s="81"/>
      <c r="F235" s="81"/>
      <c r="G235" s="81"/>
      <c r="H235" s="81"/>
      <c r="I235" s="81"/>
    </row>
    <row r="236" spans="4:9" ht="12">
      <c r="D236" s="81"/>
      <c r="E236" s="81"/>
      <c r="F236" s="81"/>
      <c r="G236" s="81"/>
      <c r="H236" s="81"/>
      <c r="I236" s="81"/>
    </row>
    <row r="237" spans="4:9" ht="12">
      <c r="D237" s="81"/>
      <c r="E237" s="81"/>
      <c r="F237" s="81"/>
      <c r="G237" s="81"/>
      <c r="H237" s="81"/>
      <c r="I237" s="81"/>
    </row>
    <row r="238" spans="4:9" ht="12">
      <c r="D238" s="81"/>
      <c r="E238" s="81"/>
      <c r="F238" s="81"/>
      <c r="G238" s="81"/>
      <c r="H238" s="81"/>
      <c r="I238" s="81"/>
    </row>
    <row r="239" spans="4:9" ht="12">
      <c r="D239" s="81"/>
      <c r="E239" s="81"/>
      <c r="F239" s="81"/>
      <c r="G239" s="81"/>
      <c r="H239" s="81"/>
      <c r="I239" s="81"/>
    </row>
    <row r="240" spans="4:9" ht="12">
      <c r="D240" s="81"/>
      <c r="E240" s="81"/>
      <c r="F240" s="81"/>
      <c r="G240" s="81"/>
      <c r="H240" s="81"/>
      <c r="I240" s="81"/>
    </row>
    <row r="241" spans="4:9" ht="12">
      <c r="D241" s="81"/>
      <c r="E241" s="81"/>
      <c r="F241" s="81"/>
      <c r="G241" s="81"/>
      <c r="H241" s="81"/>
      <c r="I241" s="81"/>
    </row>
    <row r="242" spans="4:9" ht="12">
      <c r="D242" s="81"/>
      <c r="E242" s="81"/>
      <c r="F242" s="81"/>
      <c r="G242" s="81"/>
      <c r="H242" s="81"/>
      <c r="I242" s="81"/>
    </row>
    <row r="243" spans="4:9" ht="12">
      <c r="D243" s="81"/>
      <c r="E243" s="81"/>
      <c r="F243" s="81"/>
      <c r="G243" s="81"/>
      <c r="H243" s="81"/>
      <c r="I243" s="81"/>
    </row>
    <row r="244" spans="4:9" ht="12">
      <c r="D244" s="81"/>
      <c r="E244" s="81"/>
      <c r="F244" s="81"/>
      <c r="G244" s="81"/>
      <c r="H244" s="81"/>
      <c r="I244" s="81"/>
    </row>
    <row r="245" spans="4:9" ht="12">
      <c r="D245" s="81"/>
      <c r="E245" s="81"/>
      <c r="F245" s="81"/>
      <c r="G245" s="81"/>
      <c r="H245" s="81"/>
      <c r="I245" s="81"/>
    </row>
    <row r="246" spans="4:9" ht="12">
      <c r="D246" s="81"/>
      <c r="E246" s="81"/>
      <c r="F246" s="81"/>
      <c r="G246" s="81"/>
      <c r="H246" s="81"/>
      <c r="I246" s="81"/>
    </row>
    <row r="247" spans="4:9" ht="12">
      <c r="D247" s="81"/>
      <c r="E247" s="81"/>
      <c r="F247" s="81"/>
      <c r="G247" s="81"/>
      <c r="H247" s="81"/>
      <c r="I247" s="81"/>
    </row>
    <row r="248" spans="4:9" ht="12">
      <c r="D248" s="81"/>
      <c r="E248" s="81"/>
      <c r="F248" s="81"/>
      <c r="G248" s="81"/>
      <c r="H248" s="81"/>
      <c r="I248" s="81"/>
    </row>
    <row r="249" spans="4:9" ht="12">
      <c r="D249" s="81"/>
      <c r="E249" s="81"/>
      <c r="F249" s="81"/>
      <c r="G249" s="81"/>
      <c r="H249" s="81"/>
      <c r="I249" s="81"/>
    </row>
    <row r="250" spans="4:9" ht="12">
      <c r="D250" s="81"/>
      <c r="E250" s="81"/>
      <c r="F250" s="81"/>
      <c r="G250" s="81"/>
      <c r="H250" s="81"/>
      <c r="I250" s="81"/>
    </row>
    <row r="251" spans="4:9" ht="12">
      <c r="D251" s="81"/>
      <c r="E251" s="81"/>
      <c r="F251" s="81"/>
      <c r="G251" s="81"/>
      <c r="H251" s="81"/>
      <c r="I251" s="81"/>
    </row>
    <row r="252" spans="4:9" ht="12">
      <c r="D252" s="81"/>
      <c r="E252" s="81"/>
      <c r="F252" s="81"/>
      <c r="G252" s="81"/>
      <c r="H252" s="81"/>
      <c r="I252" s="81"/>
    </row>
    <row r="253" spans="4:9" ht="12">
      <c r="D253" s="81"/>
      <c r="E253" s="81"/>
      <c r="F253" s="81"/>
      <c r="G253" s="81"/>
      <c r="H253" s="81"/>
      <c r="I253" s="81"/>
    </row>
    <row r="254" spans="4:9" ht="12">
      <c r="D254" s="81"/>
      <c r="E254" s="81"/>
      <c r="F254" s="81"/>
      <c r="G254" s="81"/>
      <c r="H254" s="81"/>
      <c r="I254" s="81"/>
    </row>
    <row r="255" spans="4:9" ht="12">
      <c r="D255" s="81"/>
      <c r="E255" s="81"/>
      <c r="F255" s="81"/>
      <c r="G255" s="81"/>
      <c r="H255" s="81"/>
      <c r="I255" s="81"/>
    </row>
    <row r="256" spans="4:9" ht="12">
      <c r="D256" s="81"/>
      <c r="E256" s="81"/>
      <c r="F256" s="81"/>
      <c r="G256" s="81"/>
      <c r="H256" s="81"/>
      <c r="I256" s="81"/>
    </row>
    <row r="257" spans="4:9" ht="12">
      <c r="D257" s="81"/>
      <c r="E257" s="81"/>
      <c r="F257" s="81"/>
      <c r="G257" s="81"/>
      <c r="H257" s="81"/>
      <c r="I257" s="81"/>
    </row>
    <row r="258" spans="4:9" ht="12">
      <c r="D258" s="81"/>
      <c r="E258" s="81"/>
      <c r="F258" s="81"/>
      <c r="G258" s="81"/>
      <c r="H258" s="81"/>
      <c r="I258" s="81"/>
    </row>
    <row r="259" spans="4:9" ht="12">
      <c r="D259" s="81"/>
      <c r="E259" s="81"/>
      <c r="F259" s="81"/>
      <c r="G259" s="81"/>
      <c r="H259" s="81"/>
      <c r="I259" s="81"/>
    </row>
    <row r="260" spans="4:9" ht="12">
      <c r="D260" s="81"/>
      <c r="E260" s="81"/>
      <c r="F260" s="81"/>
      <c r="G260" s="81"/>
      <c r="H260" s="81"/>
      <c r="I260" s="81"/>
    </row>
    <row r="261" spans="4:9" ht="12">
      <c r="D261" s="81"/>
      <c r="E261" s="81"/>
      <c r="F261" s="81"/>
      <c r="G261" s="81"/>
      <c r="H261" s="81"/>
      <c r="I261" s="81"/>
    </row>
    <row r="262" spans="4:9" ht="12">
      <c r="D262" s="81"/>
      <c r="E262" s="81"/>
      <c r="F262" s="81"/>
      <c r="G262" s="81"/>
      <c r="H262" s="81"/>
      <c r="I262" s="81"/>
    </row>
  </sheetData>
  <sheetProtection/>
  <mergeCells count="7">
    <mergeCell ref="H5:I5"/>
    <mergeCell ref="C27:E27"/>
    <mergeCell ref="A3:B3"/>
    <mergeCell ref="A4:B4"/>
    <mergeCell ref="C3:E3"/>
    <mergeCell ref="C4:E4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Mariya Nedkova</cp:lastModifiedBy>
  <cp:lastPrinted>2007-10-12T11:53:06Z</cp:lastPrinted>
  <dcterms:created xsi:type="dcterms:W3CDTF">2006-10-19T06:45:18Z</dcterms:created>
  <dcterms:modified xsi:type="dcterms:W3CDTF">2017-03-01T10:29:30Z</dcterms:modified>
  <cp:category/>
  <cp:version/>
  <cp:contentType/>
  <cp:contentStatus/>
</cp:coreProperties>
</file>